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incheva\Desktop\PROGRAMI otchet 30.06.20\official files za MF 30.06.2020\"/>
    </mc:Choice>
  </mc:AlternateContent>
  <bookViews>
    <workbookView xWindow="0" yWindow="0" windowWidth="28770" windowHeight="13560" activeTab="1"/>
  </bookViews>
  <sheets>
    <sheet name="пол+прог" sheetId="2" r:id="rId1"/>
    <sheet name="Прог" sheetId="1" r:id="rId2"/>
  </sheets>
  <definedNames>
    <definedName name="_xlnm.Print_Area" localSheetId="1">Прог!$A$1:$G$147</definedName>
  </definedNames>
  <calcPr calcId="162913"/>
</workbook>
</file>

<file path=xl/calcChain.xml><?xml version="1.0" encoding="utf-8"?>
<calcChain xmlns="http://schemas.openxmlformats.org/spreadsheetml/2006/main">
  <c r="G91" i="1" l="1"/>
  <c r="C91" i="1"/>
  <c r="D91" i="1"/>
  <c r="E91" i="1"/>
  <c r="F91" i="1"/>
  <c r="B91" i="1"/>
  <c r="C132" i="1" l="1"/>
  <c r="D132" i="1"/>
  <c r="E132" i="1"/>
  <c r="F132" i="1"/>
  <c r="G132" i="1"/>
  <c r="B132" i="1"/>
  <c r="G35" i="1" l="1"/>
  <c r="C35" i="1"/>
  <c r="D35" i="1"/>
  <c r="E35" i="1"/>
  <c r="F35" i="1"/>
  <c r="B35" i="1"/>
  <c r="B10" i="1"/>
  <c r="C16" i="1"/>
  <c r="D16" i="1"/>
  <c r="E16" i="1"/>
  <c r="F16" i="1"/>
  <c r="G16" i="1"/>
  <c r="B16" i="1"/>
  <c r="G110" i="1" l="1"/>
  <c r="F110" i="1"/>
  <c r="E110" i="1"/>
  <c r="D110" i="1"/>
  <c r="C110" i="1"/>
  <c r="B110" i="1"/>
  <c r="G104" i="1"/>
  <c r="F104" i="1"/>
  <c r="E104" i="1"/>
  <c r="D104" i="1"/>
  <c r="C104" i="1"/>
  <c r="B104" i="1"/>
  <c r="G85" i="1"/>
  <c r="F85" i="1"/>
  <c r="F96" i="1" s="1"/>
  <c r="E85" i="1"/>
  <c r="D85" i="1"/>
  <c r="C85" i="1"/>
  <c r="B85" i="1"/>
  <c r="G72" i="1"/>
  <c r="F72" i="1"/>
  <c r="E72" i="1"/>
  <c r="D72" i="1"/>
  <c r="C72" i="1"/>
  <c r="B72" i="1"/>
  <c r="G66" i="1"/>
  <c r="F66" i="1"/>
  <c r="E66" i="1"/>
  <c r="D66" i="1"/>
  <c r="C66" i="1"/>
  <c r="B66" i="1"/>
  <c r="G53" i="1"/>
  <c r="F53" i="1"/>
  <c r="E53" i="1"/>
  <c r="D53" i="1"/>
  <c r="C53" i="1"/>
  <c r="B53" i="1"/>
  <c r="G47" i="1"/>
  <c r="F47" i="1"/>
  <c r="E47" i="1"/>
  <c r="D47" i="1"/>
  <c r="C47" i="1"/>
  <c r="B47" i="1"/>
  <c r="G29" i="1"/>
  <c r="F29" i="1"/>
  <c r="E29" i="1"/>
  <c r="D29" i="1"/>
  <c r="C29" i="1"/>
  <c r="B29" i="1"/>
  <c r="D20" i="2"/>
  <c r="E20" i="2"/>
  <c r="F20" i="2"/>
  <c r="G20" i="2"/>
  <c r="H20" i="2"/>
  <c r="C20" i="2"/>
  <c r="D14" i="2"/>
  <c r="E14" i="2"/>
  <c r="F14" i="2"/>
  <c r="G14" i="2"/>
  <c r="H14" i="2"/>
  <c r="C14" i="2"/>
  <c r="C24" i="2" l="1"/>
  <c r="B115" i="1"/>
  <c r="F115" i="1"/>
  <c r="G24" i="2"/>
  <c r="B77" i="1"/>
  <c r="F77" i="1"/>
  <c r="C58" i="1"/>
  <c r="G58" i="1"/>
  <c r="C77" i="1"/>
  <c r="G77" i="1"/>
  <c r="C115" i="1"/>
  <c r="G115" i="1"/>
  <c r="G96" i="1"/>
  <c r="H24" i="2"/>
  <c r="E39" i="1"/>
  <c r="C39" i="1"/>
  <c r="D115" i="1"/>
  <c r="C96" i="1"/>
  <c r="B96" i="1"/>
  <c r="D96" i="1"/>
  <c r="D77" i="1"/>
  <c r="E58" i="1"/>
  <c r="E115" i="1"/>
  <c r="E77" i="1"/>
  <c r="E96" i="1"/>
  <c r="D39" i="1"/>
  <c r="B39" i="1"/>
  <c r="F39" i="1"/>
  <c r="D58" i="1"/>
  <c r="B58" i="1"/>
  <c r="F58" i="1"/>
  <c r="G39" i="1"/>
  <c r="G126" i="1"/>
  <c r="F126" i="1"/>
  <c r="E126" i="1"/>
  <c r="D126" i="1"/>
  <c r="C126" i="1"/>
  <c r="B126" i="1"/>
  <c r="C140" i="1" l="1"/>
  <c r="E140" i="1"/>
  <c r="G140" i="1"/>
  <c r="B140" i="1"/>
  <c r="F140" i="1"/>
  <c r="D140" i="1"/>
  <c r="E24" i="2"/>
  <c r="D24" i="2"/>
  <c r="C10" i="1"/>
  <c r="C21" i="1" s="1"/>
  <c r="D10" i="1"/>
  <c r="D21" i="1" s="1"/>
  <c r="E10" i="1"/>
  <c r="F10" i="1"/>
  <c r="G10" i="1"/>
  <c r="G21" i="1" s="1"/>
  <c r="B21" i="1"/>
  <c r="E21" i="1" l="1"/>
  <c r="F21" i="1"/>
  <c r="F24" i="2"/>
</calcChain>
</file>

<file path=xl/sharedStrings.xml><?xml version="1.0" encoding="utf-8"?>
<sst xmlns="http://schemas.openxmlformats.org/spreadsheetml/2006/main" count="252" uniqueCount="69">
  <si>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</si>
  <si>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</si>
  <si>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</si>
  <si>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</si>
  <si>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</si>
  <si>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</si>
  <si>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</si>
  <si>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</si>
  <si>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</si>
  <si>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</si>
  <si>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</si>
  <si>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</si>
  <si>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</si>
  <si>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</si>
  <si>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</si>
  <si>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</si>
  <si>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</si>
  <si>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</si>
  <si>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от тях:</t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</si>
  <si>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</si>
  <si>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</si>
  <si>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</si>
  <si>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2300.01.00</t>
  </si>
  <si>
    <t>Политика в областта на транспорта</t>
  </si>
  <si>
    <t>2300.01.01</t>
  </si>
  <si>
    <t xml:space="preserve"> Бюджетна програма  „Развитие и поддръжка на транспортната инфраструктура”</t>
  </si>
  <si>
    <t>2300.01.02</t>
  </si>
  <si>
    <t>Бюджетна програма  „Организация, управление на транспорта, осигуряване на безопасност, сигурност и екологосъобразност”</t>
  </si>
  <si>
    <t>2300.01.03</t>
  </si>
  <si>
    <t xml:space="preserve"> Бюджетна програма „Търсене и спасяване във водния и въздушния транспорт”</t>
  </si>
  <si>
    <t>2300.01.04</t>
  </si>
  <si>
    <t xml:space="preserve"> Бюджетна програма „Разследване на произшествия във въздушния, водния и железопътния транспорт”</t>
  </si>
  <si>
    <t>2300.02.00</t>
  </si>
  <si>
    <t>Политика в областта на съобщенията и информационните технологии</t>
  </si>
  <si>
    <t>2300.02.01</t>
  </si>
  <si>
    <t>Бюджетна програма „Развитие на съобщенията и информационните технологии”</t>
  </si>
  <si>
    <t>2300.03.00</t>
  </si>
  <si>
    <t xml:space="preserve"> Бюджетна програма „Административно обслужване, медицинска и психологическа експертиза” </t>
  </si>
  <si>
    <r>
      <t>2300.01.01</t>
    </r>
    <r>
      <rPr>
        <b/>
        <sz val="10"/>
        <color theme="1"/>
        <rFont val="Times New Roman"/>
        <family val="1"/>
        <charset val="204"/>
      </rPr>
      <t xml:space="preserve"> - Бюджетна програма  „Развитие и поддръжка на транспортната инфраструктура”</t>
    </r>
  </si>
  <si>
    <r>
      <t>2300.01.02</t>
    </r>
    <r>
      <rPr>
        <b/>
        <sz val="10"/>
        <color theme="1"/>
        <rFont val="Times New Roman"/>
        <family val="1"/>
        <charset val="204"/>
      </rPr>
      <t xml:space="preserve"> - Бюджетна програма  „Организация, управление на транспорта, осигуряване на безопасност, сигурност и екологосъобразност”</t>
    </r>
  </si>
  <si>
    <r>
      <t>2300.01.03</t>
    </r>
    <r>
      <rPr>
        <b/>
        <sz val="10"/>
        <color theme="1"/>
        <rFont val="Times New Roman"/>
        <family val="1"/>
        <charset val="204"/>
      </rPr>
      <t xml:space="preserve"> - Бюджетна програма „Търсене и спасяване във водния и въздушния транспорт”</t>
    </r>
  </si>
  <si>
    <r>
      <t>2300.01.04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„Разследване на произшествия във въздушния, водния и железопътния транспорт”</t>
    </r>
  </si>
  <si>
    <r>
      <t>2300.02.01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„Развитие на съобщенията и информационните технологии”</t>
    </r>
  </si>
  <si>
    <r>
      <t>2300.03.00</t>
    </r>
    <r>
      <rPr>
        <b/>
        <sz val="10"/>
        <color theme="1"/>
        <rFont val="Times New Roman"/>
        <family val="1"/>
        <charset val="204"/>
      </rPr>
      <t xml:space="preserve"> - Бюджетна програма „Административно обслужване, медицинска и психологическа експертиза” </t>
    </r>
  </si>
  <si>
    <t xml:space="preserve">Общо разходи по бюджетните програми на Министерството на транспорта, информационните технологии и съобщенията </t>
  </si>
  <si>
    <t>Изготвил:</t>
  </si>
  <si>
    <t xml:space="preserve"> Началник отдел:</t>
  </si>
  <si>
    <t xml:space="preserve">         Мария Минчева</t>
  </si>
  <si>
    <t xml:space="preserve">               Марина Маринова</t>
  </si>
  <si>
    <t xml:space="preserve">              Марина Маринова</t>
  </si>
  <si>
    <t xml:space="preserve"> Субсидии за компенсиране на несправедливата финансова тежест от извършване на универсална пощенска услуга по Закона за пощенските услуги </t>
  </si>
  <si>
    <t xml:space="preserve">Субсидии за превоз на пътници на територията на Република България с железопътен транспорт по дългосрочен договор за извършване на обществени превозни услуги в областта на железопътния транспорт на територията на Република България </t>
  </si>
  <si>
    <t>Лихви по заеми</t>
  </si>
  <si>
    <t>Закон 2020</t>
  </si>
  <si>
    <t>Уточнен план 2020 г.</t>
  </si>
  <si>
    <t>31 март 2020 г.</t>
  </si>
  <si>
    <t>30 юни 2020 г.</t>
  </si>
  <si>
    <t>30 септември 2020 г.</t>
  </si>
  <si>
    <t>31 декември 2020 г.</t>
  </si>
  <si>
    <t>* Класификационен код съгласно Решение № 520 на Министерския съвет от 2019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</si>
  <si>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520 на Министерския съвет от 2019 г.</t>
  </si>
  <si>
    <t xml:space="preserve">Доставка на въздухоплавателно средство за изпълнение на полети със специално предназначение 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</si>
  <si>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</si>
  <si>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</si>
  <si>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 xml:space="preserve">      Платени данъци, такси и административни санкции</t>
  </si>
  <si>
    <t xml:space="preserve">Субсидии за превоз на пътници по дългосрочен договор за извършване на обществени превозни услуги в областта на железопътния транспорт на територията на Република България </t>
  </si>
  <si>
    <t>Разпространение от "Български пощи" ЕАД на периодични печатни издания (вестници и списания) с отстъпка на едро и дребно, директно или на абонаментна основа на територията на Република България</t>
  </si>
  <si>
    <t>към 30.06.2020 г.</t>
  </si>
  <si>
    <t xml:space="preserve">на Министерството на транспорта, информационните технологии и съобщенията към 30.06.2020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</si>
</sst>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2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top" wrapText="1"/>
    </xf>
    <xf numFmtId="0" fontId="6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0" fillId="2" borderId="0" xfId="0" applyFill="1"/>
    <xf numFmtId="0" fontId="9" fillId="2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wrapText="1"/>
    </xf>
    <xf numFmtId="0" fontId="0" fillId="2" borderId="4" xfId="0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 indent="15"/>
    </xf>
    <xf numFmtId="0" fontId="2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/>
    </xf>
    <xf numFmtId="0" fontId="8" fillId="2" borderId="4" xfId="0" applyFont="1" applyFill="1" applyBorder="1" applyAlignment="1">
      <alignment horizontal="left" vertical="center" wrapText="1" indent="1"/>
    </xf>
    <xf numFmtId="0" fontId="11" fillId="2" borderId="0" xfId="0" applyFont="1" applyFill="1" applyAlignment="1" applyProtection="1">
      <alignment vertical="top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quotePrefix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quotePrefix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2" fillId="2" borderId="8" xfId="0" quotePrefix="1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7" fillId="2" borderId="0" xfId="0" quotePrefix="1" applyFont="1" applyFill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2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0"/>
  <sheetViews>
    <sheetView zoomScale="115" zoomScaleNormal="115" workbookViewId="0">
      <selection sqref="A1:XFD1048576"/>
    </sheetView>
  </sheetViews>
  <sheetFormatPr defaultRowHeight="12.75" x14ac:dyDescent="0.2"/>
  <cols>
    <col min="1" max="1" width="15" style="11" customWidth="1"/>
    <col min="2" max="2" width="40" style="11" customWidth="1"/>
    <col min="3" max="8" width="12.83203125" style="11" customWidth="1"/>
    <col min="9" max="16384" width="9.33203125" style="11"/>
  </cols>
  <sheetData>
    <row r="3" spans="1:8" ht="42" customHeight="1" x14ac:dyDescent="0.2">
      <c r="A3" s="44" t="s">
        <v>15</v>
      </c>
      <c r="B3" s="44"/>
      <c r="C3" s="44"/>
      <c r="D3" s="44"/>
      <c r="E3" s="44"/>
      <c r="F3" s="44"/>
      <c r="G3" s="44"/>
      <c r="H3" s="44"/>
    </row>
    <row r="4" spans="1:8" ht="15.75" x14ac:dyDescent="0.2">
      <c r="A4" s="45" t="s">
        <v>68</v>
      </c>
      <c r="B4" s="45"/>
      <c r="C4" s="45"/>
      <c r="D4" s="45"/>
      <c r="E4" s="45"/>
      <c r="F4" s="45"/>
      <c r="G4" s="45"/>
      <c r="H4" s="45"/>
    </row>
    <row r="5" spans="1:8" x14ac:dyDescent="0.2">
      <c r="A5" s="46" t="s">
        <v>20</v>
      </c>
      <c r="B5" s="47"/>
      <c r="C5" s="47"/>
      <c r="D5" s="47"/>
      <c r="E5" s="47"/>
      <c r="F5" s="47"/>
      <c r="G5" s="47"/>
      <c r="H5" s="47"/>
    </row>
    <row r="6" spans="1:8" ht="15.75" x14ac:dyDescent="0.2">
      <c r="A6" s="22"/>
    </row>
    <row r="7" spans="1:8" ht="15.75" x14ac:dyDescent="0.2">
      <c r="A7" s="45" t="s">
        <v>62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45" t="s">
        <v>67</v>
      </c>
      <c r="B8" s="45"/>
      <c r="C8" s="45"/>
      <c r="D8" s="45"/>
      <c r="E8" s="45"/>
      <c r="F8" s="45"/>
      <c r="G8" s="45"/>
      <c r="H8" s="45"/>
    </row>
    <row r="9" spans="1:8" x14ac:dyDescent="0.2">
      <c r="A9" s="47" t="s">
        <v>21</v>
      </c>
      <c r="B9" s="47"/>
      <c r="C9" s="47"/>
      <c r="D9" s="47"/>
      <c r="E9" s="47"/>
      <c r="F9" s="47"/>
      <c r="G9" s="47"/>
      <c r="H9" s="47"/>
    </row>
    <row r="10" spans="1:8" ht="13.5" thickBot="1" x14ac:dyDescent="0.25">
      <c r="A10" s="23" t="s">
        <v>3</v>
      </c>
      <c r="H10" s="24" t="s">
        <v>3</v>
      </c>
    </row>
    <row r="11" spans="1:8" ht="12.75" customHeight="1" x14ac:dyDescent="0.2">
      <c r="A11" s="41" t="s">
        <v>16</v>
      </c>
      <c r="B11" s="41" t="s">
        <v>63</v>
      </c>
      <c r="C11" s="41" t="s">
        <v>53</v>
      </c>
      <c r="D11" s="51" t="s">
        <v>54</v>
      </c>
      <c r="E11" s="33" t="s">
        <v>4</v>
      </c>
      <c r="F11" s="33" t="s">
        <v>4</v>
      </c>
      <c r="G11" s="33" t="s">
        <v>4</v>
      </c>
      <c r="H11" s="33" t="s">
        <v>4</v>
      </c>
    </row>
    <row r="12" spans="1:8" x14ac:dyDescent="0.2">
      <c r="A12" s="42"/>
      <c r="B12" s="42"/>
      <c r="C12" s="42"/>
      <c r="D12" s="52"/>
      <c r="E12" s="34" t="s">
        <v>5</v>
      </c>
      <c r="F12" s="34" t="s">
        <v>5</v>
      </c>
      <c r="G12" s="34" t="s">
        <v>5</v>
      </c>
      <c r="H12" s="34" t="s">
        <v>5</v>
      </c>
    </row>
    <row r="13" spans="1:8" ht="39" customHeight="1" thickBot="1" x14ac:dyDescent="0.25">
      <c r="A13" s="43"/>
      <c r="B13" s="43"/>
      <c r="C13" s="43"/>
      <c r="D13" s="53"/>
      <c r="E13" s="35" t="s">
        <v>55</v>
      </c>
      <c r="F13" s="36" t="s">
        <v>56</v>
      </c>
      <c r="G13" s="36" t="s">
        <v>57</v>
      </c>
      <c r="H13" s="36" t="s">
        <v>58</v>
      </c>
    </row>
    <row r="14" spans="1:8" ht="13.5" thickBot="1" x14ac:dyDescent="0.25">
      <c r="A14" s="1" t="s">
        <v>22</v>
      </c>
      <c r="B14" s="2" t="s">
        <v>23</v>
      </c>
      <c r="C14" s="16">
        <f>+C15+C16+C17+C18</f>
        <v>228017800</v>
      </c>
      <c r="D14" s="16">
        <f t="shared" ref="D14:H14" si="0">+D15+D16+D17+D18</f>
        <v>183012922</v>
      </c>
      <c r="E14" s="16">
        <f t="shared" si="0"/>
        <v>-100808</v>
      </c>
      <c r="F14" s="16">
        <f t="shared" si="0"/>
        <v>57394898</v>
      </c>
      <c r="G14" s="16">
        <f t="shared" si="0"/>
        <v>0</v>
      </c>
      <c r="H14" s="16">
        <f t="shared" si="0"/>
        <v>0</v>
      </c>
    </row>
    <row r="15" spans="1:8" ht="39" customHeight="1" thickBot="1" x14ac:dyDescent="0.25">
      <c r="A15" s="1" t="s">
        <v>24</v>
      </c>
      <c r="B15" s="3" t="s">
        <v>25</v>
      </c>
      <c r="C15" s="17">
        <v>0</v>
      </c>
      <c r="D15" s="17">
        <v>3351539</v>
      </c>
      <c r="E15" s="17">
        <v>398573</v>
      </c>
      <c r="F15" s="17">
        <v>4577557</v>
      </c>
      <c r="G15" s="17"/>
      <c r="H15" s="17"/>
    </row>
    <row r="16" spans="1:8" ht="51.75" thickBot="1" x14ac:dyDescent="0.25">
      <c r="A16" s="1" t="s">
        <v>26</v>
      </c>
      <c r="B16" s="3" t="s">
        <v>27</v>
      </c>
      <c r="C16" s="17">
        <v>221594000</v>
      </c>
      <c r="D16" s="17">
        <v>173237583</v>
      </c>
      <c r="E16" s="17">
        <v>-815405</v>
      </c>
      <c r="F16" s="17">
        <v>52038624</v>
      </c>
      <c r="G16" s="17"/>
      <c r="H16" s="17"/>
    </row>
    <row r="17" spans="1:8" ht="39" thickBot="1" x14ac:dyDescent="0.25">
      <c r="A17" s="1" t="s">
        <v>28</v>
      </c>
      <c r="B17" s="3" t="s">
        <v>29</v>
      </c>
      <c r="C17" s="17">
        <v>5771100</v>
      </c>
      <c r="D17" s="17">
        <v>5771100</v>
      </c>
      <c r="E17" s="17">
        <v>295263</v>
      </c>
      <c r="F17" s="17">
        <v>654375</v>
      </c>
      <c r="G17" s="17"/>
      <c r="H17" s="17"/>
    </row>
    <row r="18" spans="1:8" ht="39" thickBot="1" x14ac:dyDescent="0.25">
      <c r="A18" s="1" t="s">
        <v>30</v>
      </c>
      <c r="B18" s="3" t="s">
        <v>31</v>
      </c>
      <c r="C18" s="17">
        <v>652700</v>
      </c>
      <c r="D18" s="17">
        <v>652700</v>
      </c>
      <c r="E18" s="17">
        <v>20761</v>
      </c>
      <c r="F18" s="17">
        <v>124342</v>
      </c>
      <c r="G18" s="17"/>
      <c r="H18" s="17"/>
    </row>
    <row r="19" spans="1:8" ht="13.5" thickBot="1" x14ac:dyDescent="0.25">
      <c r="A19" s="1"/>
      <c r="B19" s="4"/>
      <c r="C19" s="25"/>
      <c r="D19" s="25"/>
      <c r="E19" s="25"/>
      <c r="F19" s="25"/>
      <c r="G19" s="25"/>
      <c r="H19" s="25"/>
    </row>
    <row r="20" spans="1:8" ht="26.25" thickBot="1" x14ac:dyDescent="0.25">
      <c r="A20" s="1" t="s">
        <v>32</v>
      </c>
      <c r="B20" s="2" t="s">
        <v>33</v>
      </c>
      <c r="C20" s="16">
        <f>+C21</f>
        <v>33913500</v>
      </c>
      <c r="D20" s="16">
        <f t="shared" ref="D20:H20" si="1">+D21</f>
        <v>55013500</v>
      </c>
      <c r="E20" s="16">
        <f t="shared" si="1"/>
        <v>13159115</v>
      </c>
      <c r="F20" s="16">
        <f t="shared" si="1"/>
        <v>28441290</v>
      </c>
      <c r="G20" s="16">
        <f t="shared" si="1"/>
        <v>0</v>
      </c>
      <c r="H20" s="16">
        <f t="shared" si="1"/>
        <v>0</v>
      </c>
    </row>
    <row r="21" spans="1:8" ht="39" thickBot="1" x14ac:dyDescent="0.25">
      <c r="A21" s="1" t="s">
        <v>34</v>
      </c>
      <c r="B21" s="3" t="s">
        <v>35</v>
      </c>
      <c r="C21" s="17">
        <v>33913500</v>
      </c>
      <c r="D21" s="17">
        <v>55013500</v>
      </c>
      <c r="E21" s="17">
        <v>13159115</v>
      </c>
      <c r="F21" s="17">
        <v>28441290</v>
      </c>
      <c r="G21" s="17"/>
      <c r="H21" s="17"/>
    </row>
    <row r="22" spans="1:8" ht="13.5" thickBot="1" x14ac:dyDescent="0.25">
      <c r="A22" s="26"/>
      <c r="B22" s="27"/>
      <c r="C22" s="17"/>
      <c r="D22" s="17"/>
      <c r="E22" s="17"/>
      <c r="F22" s="17"/>
      <c r="G22" s="17"/>
      <c r="H22" s="17"/>
    </row>
    <row r="23" spans="1:8" ht="51.75" thickBot="1" x14ac:dyDescent="0.25">
      <c r="A23" s="1" t="s">
        <v>36</v>
      </c>
      <c r="B23" s="3" t="s">
        <v>37</v>
      </c>
      <c r="C23" s="17">
        <v>20954000</v>
      </c>
      <c r="D23" s="17">
        <v>25174507</v>
      </c>
      <c r="E23" s="17">
        <v>4792390</v>
      </c>
      <c r="F23" s="17">
        <v>10398198</v>
      </c>
      <c r="G23" s="17"/>
      <c r="H23" s="17"/>
    </row>
    <row r="24" spans="1:8" ht="13.5" thickBot="1" x14ac:dyDescent="0.25">
      <c r="A24" s="28"/>
      <c r="B24" s="2" t="s">
        <v>17</v>
      </c>
      <c r="C24" s="16">
        <f t="shared" ref="C24:H24" si="2">+C23+C20+C14</f>
        <v>282885300</v>
      </c>
      <c r="D24" s="16">
        <f t="shared" si="2"/>
        <v>263200929</v>
      </c>
      <c r="E24" s="16">
        <f t="shared" si="2"/>
        <v>17850697</v>
      </c>
      <c r="F24" s="16">
        <f t="shared" si="2"/>
        <v>96234386</v>
      </c>
      <c r="G24" s="16">
        <f t="shared" si="2"/>
        <v>0</v>
      </c>
      <c r="H24" s="16">
        <f t="shared" si="2"/>
        <v>0</v>
      </c>
    </row>
    <row r="25" spans="1:8" ht="15.75" x14ac:dyDescent="0.2">
      <c r="A25" s="40"/>
    </row>
    <row r="26" spans="1:8" ht="12.75" customHeight="1" x14ac:dyDescent="0.2">
      <c r="A26" s="58" t="s">
        <v>59</v>
      </c>
      <c r="B26" s="58"/>
      <c r="C26" s="58"/>
      <c r="D26" s="58"/>
      <c r="E26" s="58"/>
      <c r="F26" s="58"/>
      <c r="G26" s="58"/>
      <c r="H26" s="58"/>
    </row>
    <row r="27" spans="1:8" s="30" customFormat="1" ht="24.75" customHeight="1" x14ac:dyDescent="0.2">
      <c r="A27" s="29"/>
      <c r="B27" s="29"/>
      <c r="C27" s="29"/>
      <c r="D27" s="29"/>
      <c r="E27" s="29"/>
      <c r="F27" s="29"/>
      <c r="G27" s="29"/>
      <c r="H27" s="29"/>
    </row>
    <row r="28" spans="1:8" ht="24" customHeight="1" x14ac:dyDescent="0.2">
      <c r="A28" s="29"/>
      <c r="B28" s="29"/>
      <c r="C28" s="29"/>
      <c r="D28" s="29"/>
      <c r="E28" s="29"/>
      <c r="F28" s="29"/>
      <c r="G28" s="29"/>
      <c r="H28" s="29"/>
    </row>
    <row r="29" spans="1:8" ht="15.75" x14ac:dyDescent="0.25">
      <c r="B29" s="7" t="s">
        <v>45</v>
      </c>
      <c r="C29" s="8"/>
      <c r="D29" s="9" t="s">
        <v>46</v>
      </c>
      <c r="E29" s="10"/>
    </row>
    <row r="30" spans="1:8" ht="15.75" x14ac:dyDescent="0.25">
      <c r="B30" s="12" t="s">
        <v>47</v>
      </c>
      <c r="C30" s="13"/>
      <c r="D30" s="9" t="s">
        <v>49</v>
      </c>
      <c r="E30" s="10"/>
    </row>
  </sheetData>
  <mergeCells count="11">
    <mergeCell ref="A26:H26"/>
    <mergeCell ref="A7:H7"/>
    <mergeCell ref="B11:B13"/>
    <mergeCell ref="A11:A13"/>
    <mergeCell ref="A3:H3"/>
    <mergeCell ref="A4:H4"/>
    <mergeCell ref="A5:H5"/>
    <mergeCell ref="A8:H8"/>
    <mergeCell ref="A9:H9"/>
    <mergeCell ref="D11:D13"/>
    <mergeCell ref="C11:C13"/>
  </mergeCells>
  <pageMargins left="1.4566929133858268" right="0.70866141732283472" top="0.27559055118110237" bottom="0.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tabSelected="1" topLeftCell="A130" zoomScale="115" zoomScaleNormal="115" workbookViewId="0">
      <selection activeCell="A130" sqref="A1:XFD1048576"/>
    </sheetView>
  </sheetViews>
  <sheetFormatPr defaultRowHeight="12.75" x14ac:dyDescent="0.2"/>
  <cols>
    <col min="1" max="1" width="51.6640625" style="11" customWidth="1"/>
    <col min="2" max="7" width="12.83203125" style="11" customWidth="1"/>
    <col min="8" max="16384" width="9.33203125" style="11"/>
  </cols>
  <sheetData>
    <row r="1" spans="1:8" ht="8.25" customHeight="1" x14ac:dyDescent="0.2"/>
    <row r="2" spans="1:8" ht="7.5" customHeight="1" x14ac:dyDescent="0.2"/>
    <row r="3" spans="1:8" ht="15.75" x14ac:dyDescent="0.2">
      <c r="A3" s="44" t="s">
        <v>0</v>
      </c>
      <c r="B3" s="44"/>
      <c r="C3" s="44"/>
      <c r="D3" s="44"/>
      <c r="E3" s="44"/>
      <c r="F3" s="44"/>
      <c r="G3" s="44"/>
    </row>
    <row r="4" spans="1:8" ht="15.75" x14ac:dyDescent="0.2">
      <c r="A4" s="44" t="s">
        <v>67</v>
      </c>
      <c r="B4" s="44"/>
      <c r="C4" s="44"/>
      <c r="D4" s="44"/>
      <c r="E4" s="44"/>
      <c r="F4" s="44"/>
      <c r="G4" s="44"/>
      <c r="H4" s="39"/>
    </row>
    <row r="5" spans="1:8" ht="13.5" thickBot="1" x14ac:dyDescent="0.25">
      <c r="A5" s="54" t="s">
        <v>1</v>
      </c>
      <c r="B5" s="54"/>
      <c r="C5" s="54"/>
      <c r="D5" s="54"/>
      <c r="E5" s="54"/>
      <c r="F5" s="54"/>
      <c r="G5" s="54"/>
    </row>
    <row r="6" spans="1:8" ht="13.5" customHeight="1" thickBot="1" x14ac:dyDescent="0.25">
      <c r="A6" s="48" t="s">
        <v>38</v>
      </c>
      <c r="B6" s="49"/>
      <c r="C6" s="49"/>
      <c r="D6" s="49"/>
      <c r="E6" s="49"/>
      <c r="F6" s="49"/>
      <c r="G6" s="50"/>
    </row>
    <row r="7" spans="1:8" ht="12.75" customHeight="1" x14ac:dyDescent="0.2">
      <c r="A7" s="38" t="s">
        <v>2</v>
      </c>
      <c r="B7" s="41" t="s">
        <v>53</v>
      </c>
      <c r="C7" s="51" t="s">
        <v>54</v>
      </c>
      <c r="D7" s="33" t="s">
        <v>4</v>
      </c>
      <c r="E7" s="33" t="s">
        <v>4</v>
      </c>
      <c r="F7" s="33" t="s">
        <v>4</v>
      </c>
      <c r="G7" s="33" t="s">
        <v>4</v>
      </c>
    </row>
    <row r="8" spans="1:8" x14ac:dyDescent="0.2">
      <c r="A8" s="38" t="s">
        <v>3</v>
      </c>
      <c r="B8" s="42"/>
      <c r="C8" s="52"/>
      <c r="D8" s="34" t="s">
        <v>5</v>
      </c>
      <c r="E8" s="34" t="s">
        <v>5</v>
      </c>
      <c r="F8" s="34" t="s">
        <v>5</v>
      </c>
      <c r="G8" s="34" t="s">
        <v>5</v>
      </c>
    </row>
    <row r="9" spans="1:8" ht="39" customHeight="1" thickBot="1" x14ac:dyDescent="0.25">
      <c r="A9" s="14"/>
      <c r="B9" s="43"/>
      <c r="C9" s="53"/>
      <c r="D9" s="35" t="s">
        <v>55</v>
      </c>
      <c r="E9" s="36" t="s">
        <v>56</v>
      </c>
      <c r="F9" s="36" t="s">
        <v>57</v>
      </c>
      <c r="G9" s="36" t="s">
        <v>58</v>
      </c>
    </row>
    <row r="10" spans="1:8" ht="13.5" thickBot="1" x14ac:dyDescent="0.25">
      <c r="A10" s="15" t="s">
        <v>6</v>
      </c>
      <c r="B10" s="16">
        <f>+B12+B13+B14</f>
        <v>0</v>
      </c>
      <c r="C10" s="16">
        <f t="shared" ref="C10:G10" si="0">+C12+C13+C14</f>
        <v>0</v>
      </c>
      <c r="D10" s="16">
        <f t="shared" si="0"/>
        <v>0</v>
      </c>
      <c r="E10" s="16">
        <f t="shared" si="0"/>
        <v>0</v>
      </c>
      <c r="F10" s="16">
        <f t="shared" si="0"/>
        <v>0</v>
      </c>
      <c r="G10" s="16">
        <f t="shared" si="0"/>
        <v>0</v>
      </c>
    </row>
    <row r="11" spans="1:8" ht="13.5" thickBot="1" x14ac:dyDescent="0.25">
      <c r="A11" s="6" t="s">
        <v>7</v>
      </c>
      <c r="B11" s="17"/>
      <c r="C11" s="17"/>
      <c r="D11" s="17"/>
      <c r="E11" s="17"/>
      <c r="F11" s="17"/>
      <c r="G11" s="17"/>
    </row>
    <row r="12" spans="1:8" ht="13.5" thickBot="1" x14ac:dyDescent="0.25">
      <c r="A12" s="5" t="s">
        <v>8</v>
      </c>
      <c r="B12" s="17"/>
      <c r="C12" s="17"/>
      <c r="D12" s="17"/>
      <c r="E12" s="17"/>
      <c r="F12" s="17"/>
      <c r="G12" s="17"/>
    </row>
    <row r="13" spans="1:8" ht="13.5" thickBot="1" x14ac:dyDescent="0.25">
      <c r="A13" s="5" t="s">
        <v>9</v>
      </c>
      <c r="B13" s="17"/>
      <c r="C13" s="17"/>
      <c r="D13" s="17"/>
      <c r="E13" s="17"/>
      <c r="F13" s="17"/>
      <c r="G13" s="17"/>
    </row>
    <row r="14" spans="1:8" ht="13.5" thickBot="1" x14ac:dyDescent="0.25">
      <c r="A14" s="5" t="s">
        <v>10</v>
      </c>
      <c r="B14" s="17"/>
      <c r="C14" s="17"/>
      <c r="D14" s="17"/>
      <c r="E14" s="17"/>
      <c r="F14" s="17"/>
      <c r="G14" s="17"/>
    </row>
    <row r="15" spans="1:8" ht="13.5" thickBot="1" x14ac:dyDescent="0.25">
      <c r="A15" s="6"/>
      <c r="B15" s="17"/>
      <c r="C15" s="17"/>
      <c r="D15" s="17"/>
      <c r="E15" s="17"/>
      <c r="F15" s="17"/>
      <c r="G15" s="17"/>
    </row>
    <row r="16" spans="1:8" ht="26.25" thickBot="1" x14ac:dyDescent="0.25">
      <c r="A16" s="15" t="s">
        <v>11</v>
      </c>
      <c r="B16" s="16">
        <f>+SUM(B18:B20)</f>
        <v>0</v>
      </c>
      <c r="C16" s="16">
        <f t="shared" ref="C16:G16" si="1">+SUM(C18:C20)</f>
        <v>3351539</v>
      </c>
      <c r="D16" s="16">
        <f t="shared" si="1"/>
        <v>398573</v>
      </c>
      <c r="E16" s="16">
        <f t="shared" si="1"/>
        <v>4577557</v>
      </c>
      <c r="F16" s="16">
        <f t="shared" si="1"/>
        <v>0</v>
      </c>
      <c r="G16" s="16">
        <f t="shared" si="1"/>
        <v>0</v>
      </c>
    </row>
    <row r="17" spans="1:9" ht="13.5" thickBot="1" x14ac:dyDescent="0.25">
      <c r="A17" s="6" t="s">
        <v>18</v>
      </c>
      <c r="B17" s="17"/>
      <c r="C17" s="17"/>
      <c r="D17" s="17"/>
      <c r="E17" s="17"/>
      <c r="F17" s="17"/>
      <c r="G17" s="17"/>
    </row>
    <row r="18" spans="1:9" ht="26.25" thickBot="1" x14ac:dyDescent="0.25">
      <c r="A18" s="31" t="s">
        <v>64</v>
      </c>
      <c r="B18" s="17"/>
      <c r="C18" s="17"/>
      <c r="D18" s="17">
        <v>4755</v>
      </c>
      <c r="E18" s="17">
        <v>4755</v>
      </c>
      <c r="F18" s="17"/>
      <c r="G18" s="17"/>
    </row>
    <row r="19" spans="1:9" ht="13.5" thickBot="1" x14ac:dyDescent="0.25">
      <c r="A19" s="31" t="s">
        <v>52</v>
      </c>
      <c r="B19" s="17"/>
      <c r="C19" s="17">
        <v>3351539</v>
      </c>
      <c r="D19" s="17">
        <v>393818</v>
      </c>
      <c r="E19" s="17">
        <v>4572802</v>
      </c>
      <c r="F19" s="17"/>
      <c r="G19" s="17"/>
      <c r="I19" s="32"/>
    </row>
    <row r="20" spans="1:9" ht="13.5" thickBot="1" x14ac:dyDescent="0.25">
      <c r="A20" s="31"/>
      <c r="B20" s="17"/>
      <c r="C20" s="17"/>
      <c r="D20" s="17"/>
      <c r="E20" s="17"/>
      <c r="F20" s="17"/>
      <c r="G20" s="17"/>
    </row>
    <row r="21" spans="1:9" ht="13.5" thickBot="1" x14ac:dyDescent="0.25">
      <c r="A21" s="15" t="s">
        <v>13</v>
      </c>
      <c r="B21" s="16">
        <f t="shared" ref="B21:G21" si="2">+B16+B10</f>
        <v>0</v>
      </c>
      <c r="C21" s="16">
        <f t="shared" si="2"/>
        <v>3351539</v>
      </c>
      <c r="D21" s="16">
        <f t="shared" si="2"/>
        <v>398573</v>
      </c>
      <c r="E21" s="16">
        <f t="shared" si="2"/>
        <v>4577557</v>
      </c>
      <c r="F21" s="16">
        <f t="shared" si="2"/>
        <v>0</v>
      </c>
      <c r="G21" s="16">
        <f t="shared" si="2"/>
        <v>0</v>
      </c>
    </row>
    <row r="22" spans="1:9" ht="11.25" customHeight="1" thickBot="1" x14ac:dyDescent="0.25">
      <c r="A22" s="6"/>
      <c r="B22" s="17"/>
      <c r="C22" s="17"/>
      <c r="D22" s="17"/>
      <c r="E22" s="17"/>
      <c r="F22" s="17"/>
      <c r="G22" s="17"/>
    </row>
    <row r="23" spans="1:9" ht="13.5" thickBot="1" x14ac:dyDescent="0.25">
      <c r="A23" s="6" t="s">
        <v>14</v>
      </c>
      <c r="B23" s="18"/>
      <c r="C23" s="18"/>
      <c r="D23" s="18"/>
      <c r="E23" s="18"/>
      <c r="F23" s="18"/>
      <c r="G23" s="18"/>
    </row>
    <row r="24" spans="1:9" ht="16.5" thickBot="1" x14ac:dyDescent="0.25">
      <c r="A24" s="19"/>
    </row>
    <row r="25" spans="1:9" ht="24.75" customHeight="1" thickBot="1" x14ac:dyDescent="0.25">
      <c r="A25" s="48" t="s">
        <v>39</v>
      </c>
      <c r="B25" s="49"/>
      <c r="C25" s="49"/>
      <c r="D25" s="49"/>
      <c r="E25" s="49"/>
      <c r="F25" s="49"/>
      <c r="G25" s="50"/>
    </row>
    <row r="26" spans="1:9" ht="12.75" customHeight="1" x14ac:dyDescent="0.2">
      <c r="A26" s="38" t="s">
        <v>2</v>
      </c>
      <c r="B26" s="41" t="s">
        <v>53</v>
      </c>
      <c r="C26" s="51" t="s">
        <v>54</v>
      </c>
      <c r="D26" s="33" t="s">
        <v>4</v>
      </c>
      <c r="E26" s="33" t="s">
        <v>4</v>
      </c>
      <c r="F26" s="33" t="s">
        <v>4</v>
      </c>
      <c r="G26" s="33" t="s">
        <v>4</v>
      </c>
    </row>
    <row r="27" spans="1:9" x14ac:dyDescent="0.2">
      <c r="A27" s="38" t="s">
        <v>3</v>
      </c>
      <c r="B27" s="42"/>
      <c r="C27" s="52"/>
      <c r="D27" s="34" t="s">
        <v>5</v>
      </c>
      <c r="E27" s="34" t="s">
        <v>5</v>
      </c>
      <c r="F27" s="34" t="s">
        <v>5</v>
      </c>
      <c r="G27" s="34" t="s">
        <v>5</v>
      </c>
    </row>
    <row r="28" spans="1:9" ht="39" customHeight="1" thickBot="1" x14ac:dyDescent="0.25">
      <c r="A28" s="14"/>
      <c r="B28" s="43"/>
      <c r="C28" s="53"/>
      <c r="D28" s="35" t="s">
        <v>55</v>
      </c>
      <c r="E28" s="36" t="s">
        <v>56</v>
      </c>
      <c r="F28" s="36" t="s">
        <v>57</v>
      </c>
      <c r="G28" s="36" t="s">
        <v>58</v>
      </c>
    </row>
    <row r="29" spans="1:9" ht="13.5" thickBot="1" x14ac:dyDescent="0.25">
      <c r="A29" s="15" t="s">
        <v>6</v>
      </c>
      <c r="B29" s="16">
        <f>+B31+B32+B33</f>
        <v>46594000</v>
      </c>
      <c r="C29" s="16">
        <f t="shared" ref="C29:G29" si="3">+C31+C32+C33</f>
        <v>50737583</v>
      </c>
      <c r="D29" s="16">
        <f t="shared" si="3"/>
        <v>7934595</v>
      </c>
      <c r="E29" s="16">
        <f t="shared" si="3"/>
        <v>17038624</v>
      </c>
      <c r="F29" s="16">
        <f t="shared" si="3"/>
        <v>0</v>
      </c>
      <c r="G29" s="16">
        <f t="shared" si="3"/>
        <v>0</v>
      </c>
    </row>
    <row r="30" spans="1:9" ht="13.5" thickBot="1" x14ac:dyDescent="0.25">
      <c r="A30" s="6" t="s">
        <v>7</v>
      </c>
      <c r="B30" s="17"/>
      <c r="C30" s="17"/>
      <c r="D30" s="17"/>
      <c r="E30" s="17"/>
      <c r="F30" s="17"/>
      <c r="G30" s="17"/>
    </row>
    <row r="31" spans="1:9" ht="13.5" thickBot="1" x14ac:dyDescent="0.25">
      <c r="A31" s="5" t="s">
        <v>8</v>
      </c>
      <c r="B31" s="17">
        <v>24324300</v>
      </c>
      <c r="C31" s="17">
        <v>24331803</v>
      </c>
      <c r="D31" s="17">
        <v>5702119</v>
      </c>
      <c r="E31" s="17">
        <v>10986635</v>
      </c>
      <c r="F31" s="17"/>
      <c r="G31" s="17"/>
    </row>
    <row r="32" spans="1:9" ht="13.5" thickBot="1" x14ac:dyDescent="0.25">
      <c r="A32" s="5" t="s">
        <v>9</v>
      </c>
      <c r="B32" s="17">
        <v>17802700</v>
      </c>
      <c r="C32" s="17">
        <v>18323369</v>
      </c>
      <c r="D32" s="17">
        <v>2145599</v>
      </c>
      <c r="E32" s="17">
        <v>5928790</v>
      </c>
      <c r="F32" s="17"/>
      <c r="G32" s="17"/>
    </row>
    <row r="33" spans="1:7" ht="13.5" thickBot="1" x14ac:dyDescent="0.25">
      <c r="A33" s="5" t="s">
        <v>10</v>
      </c>
      <c r="B33" s="17">
        <v>4467000</v>
      </c>
      <c r="C33" s="17">
        <v>8082411</v>
      </c>
      <c r="D33" s="17">
        <v>86877</v>
      </c>
      <c r="E33" s="17">
        <v>123199</v>
      </c>
      <c r="F33" s="17"/>
      <c r="G33" s="17"/>
    </row>
    <row r="34" spans="1:7" ht="13.5" thickBot="1" x14ac:dyDescent="0.25">
      <c r="A34" s="6"/>
      <c r="B34" s="17"/>
      <c r="C34" s="17"/>
      <c r="D34" s="17"/>
      <c r="E34" s="17"/>
      <c r="F34" s="17"/>
      <c r="G34" s="17"/>
    </row>
    <row r="35" spans="1:7" ht="26.25" thickBot="1" x14ac:dyDescent="0.25">
      <c r="A35" s="15" t="s">
        <v>11</v>
      </c>
      <c r="B35" s="16">
        <f>+SUM(B37:B38)</f>
        <v>175000000</v>
      </c>
      <c r="C35" s="16">
        <f t="shared" ref="C35:F35" si="4">+SUM(C37:C38)</f>
        <v>122500000</v>
      </c>
      <c r="D35" s="16">
        <f t="shared" si="4"/>
        <v>-8750000</v>
      </c>
      <c r="E35" s="16">
        <f t="shared" si="4"/>
        <v>35000000</v>
      </c>
      <c r="F35" s="16">
        <f t="shared" si="4"/>
        <v>0</v>
      </c>
      <c r="G35" s="16">
        <f>+SUM(G37:G38)</f>
        <v>0</v>
      </c>
    </row>
    <row r="36" spans="1:7" ht="13.5" thickBot="1" x14ac:dyDescent="0.25">
      <c r="A36" s="6" t="s">
        <v>18</v>
      </c>
      <c r="B36" s="17"/>
      <c r="C36" s="17"/>
      <c r="D36" s="17"/>
      <c r="E36" s="17"/>
      <c r="F36" s="17"/>
      <c r="G36" s="17"/>
    </row>
    <row r="37" spans="1:7" ht="69.75" customHeight="1" thickBot="1" x14ac:dyDescent="0.25">
      <c r="A37" s="6" t="s">
        <v>65</v>
      </c>
      <c r="B37" s="17">
        <v>175000000</v>
      </c>
      <c r="C37" s="17">
        <v>175000000</v>
      </c>
      <c r="D37" s="17">
        <v>43750000</v>
      </c>
      <c r="E37" s="17">
        <v>87500000</v>
      </c>
      <c r="F37" s="17"/>
      <c r="G37" s="17"/>
    </row>
    <row r="38" spans="1:7" ht="40.5" customHeight="1" thickBot="1" x14ac:dyDescent="0.25">
      <c r="A38" s="6" t="s">
        <v>61</v>
      </c>
      <c r="B38" s="17">
        <v>0</v>
      </c>
      <c r="C38" s="17">
        <v>-52500000</v>
      </c>
      <c r="D38" s="17">
        <v>-52500000</v>
      </c>
      <c r="E38" s="17">
        <v>-52500000</v>
      </c>
      <c r="F38" s="17"/>
      <c r="G38" s="17"/>
    </row>
    <row r="39" spans="1:7" ht="13.5" thickBot="1" x14ac:dyDescent="0.25">
      <c r="A39" s="15" t="s">
        <v>13</v>
      </c>
      <c r="B39" s="16">
        <f t="shared" ref="B39:G39" si="5">+B35+B29</f>
        <v>221594000</v>
      </c>
      <c r="C39" s="16">
        <f t="shared" si="5"/>
        <v>173237583</v>
      </c>
      <c r="D39" s="16">
        <f t="shared" si="5"/>
        <v>-815405</v>
      </c>
      <c r="E39" s="16">
        <f t="shared" si="5"/>
        <v>52038624</v>
      </c>
      <c r="F39" s="16">
        <f t="shared" si="5"/>
        <v>0</v>
      </c>
      <c r="G39" s="16">
        <f t="shared" si="5"/>
        <v>0</v>
      </c>
    </row>
    <row r="40" spans="1:7" ht="13.5" thickBot="1" x14ac:dyDescent="0.25">
      <c r="A40" s="6"/>
      <c r="B40" s="17"/>
      <c r="C40" s="17"/>
      <c r="D40" s="17"/>
      <c r="E40" s="17"/>
      <c r="F40" s="17"/>
      <c r="G40" s="17"/>
    </row>
    <row r="41" spans="1:7" ht="13.5" thickBot="1" x14ac:dyDescent="0.25">
      <c r="A41" s="6" t="s">
        <v>14</v>
      </c>
      <c r="B41" s="18">
        <v>1086</v>
      </c>
      <c r="C41" s="18">
        <v>1084</v>
      </c>
      <c r="D41" s="18">
        <v>969</v>
      </c>
      <c r="E41" s="18">
        <v>954</v>
      </c>
      <c r="F41" s="18"/>
      <c r="G41" s="18"/>
    </row>
    <row r="42" spans="1:7" ht="16.5" thickBot="1" x14ac:dyDescent="0.25">
      <c r="A42" s="19"/>
    </row>
    <row r="43" spans="1:7" ht="13.5" customHeight="1" thickBot="1" x14ac:dyDescent="0.25">
      <c r="A43" s="48" t="s">
        <v>40</v>
      </c>
      <c r="B43" s="49"/>
      <c r="C43" s="49"/>
      <c r="D43" s="49"/>
      <c r="E43" s="49"/>
      <c r="F43" s="49"/>
      <c r="G43" s="50"/>
    </row>
    <row r="44" spans="1:7" ht="12.75" customHeight="1" x14ac:dyDescent="0.2">
      <c r="A44" s="38" t="s">
        <v>2</v>
      </c>
      <c r="B44" s="41" t="s">
        <v>53</v>
      </c>
      <c r="C44" s="51" t="s">
        <v>54</v>
      </c>
      <c r="D44" s="33" t="s">
        <v>4</v>
      </c>
      <c r="E44" s="33" t="s">
        <v>4</v>
      </c>
      <c r="F44" s="33" t="s">
        <v>4</v>
      </c>
      <c r="G44" s="33" t="s">
        <v>4</v>
      </c>
    </row>
    <row r="45" spans="1:7" x14ac:dyDescent="0.2">
      <c r="A45" s="38" t="s">
        <v>3</v>
      </c>
      <c r="B45" s="42"/>
      <c r="C45" s="52"/>
      <c r="D45" s="34" t="s">
        <v>5</v>
      </c>
      <c r="E45" s="34" t="s">
        <v>5</v>
      </c>
      <c r="F45" s="34" t="s">
        <v>5</v>
      </c>
      <c r="G45" s="34" t="s">
        <v>5</v>
      </c>
    </row>
    <row r="46" spans="1:7" ht="39" customHeight="1" thickBot="1" x14ac:dyDescent="0.25">
      <c r="A46" s="14"/>
      <c r="B46" s="43"/>
      <c r="C46" s="53"/>
      <c r="D46" s="35" t="s">
        <v>55</v>
      </c>
      <c r="E46" s="36" t="s">
        <v>56</v>
      </c>
      <c r="F46" s="36" t="s">
        <v>57</v>
      </c>
      <c r="G46" s="36" t="s">
        <v>58</v>
      </c>
    </row>
    <row r="47" spans="1:7" ht="13.5" thickBot="1" x14ac:dyDescent="0.25">
      <c r="A47" s="15" t="s">
        <v>6</v>
      </c>
      <c r="B47" s="16">
        <f>+B49+B50+B51</f>
        <v>5771100</v>
      </c>
      <c r="C47" s="16">
        <f t="shared" ref="C47:G47" si="6">+C49+C50+C51</f>
        <v>5771100</v>
      </c>
      <c r="D47" s="16">
        <f t="shared" si="6"/>
        <v>295263</v>
      </c>
      <c r="E47" s="16">
        <f t="shared" si="6"/>
        <v>654375</v>
      </c>
      <c r="F47" s="16">
        <f t="shared" si="6"/>
        <v>0</v>
      </c>
      <c r="G47" s="16">
        <f t="shared" si="6"/>
        <v>0</v>
      </c>
    </row>
    <row r="48" spans="1:7" ht="13.5" thickBot="1" x14ac:dyDescent="0.25">
      <c r="A48" s="6" t="s">
        <v>7</v>
      </c>
      <c r="B48" s="17"/>
      <c r="C48" s="17"/>
      <c r="D48" s="17"/>
      <c r="E48" s="17"/>
      <c r="F48" s="17"/>
      <c r="G48" s="17"/>
    </row>
    <row r="49" spans="1:7" ht="13.5" thickBot="1" x14ac:dyDescent="0.25">
      <c r="A49" s="5" t="s">
        <v>8</v>
      </c>
      <c r="B49" s="17">
        <v>1197300</v>
      </c>
      <c r="C49" s="17">
        <v>1197300</v>
      </c>
      <c r="D49" s="17">
        <v>275067</v>
      </c>
      <c r="E49" s="17">
        <v>533546</v>
      </c>
      <c r="F49" s="17"/>
      <c r="G49" s="17"/>
    </row>
    <row r="50" spans="1:7" ht="13.5" thickBot="1" x14ac:dyDescent="0.25">
      <c r="A50" s="5" t="s">
        <v>9</v>
      </c>
      <c r="B50" s="17">
        <v>2532800</v>
      </c>
      <c r="C50" s="17">
        <v>2532800</v>
      </c>
      <c r="D50" s="17">
        <v>20196</v>
      </c>
      <c r="E50" s="17">
        <v>120829</v>
      </c>
      <c r="F50" s="17"/>
      <c r="G50" s="17"/>
    </row>
    <row r="51" spans="1:7" ht="13.5" thickBot="1" x14ac:dyDescent="0.25">
      <c r="A51" s="5" t="s">
        <v>10</v>
      </c>
      <c r="B51" s="17">
        <v>2041000</v>
      </c>
      <c r="C51" s="17">
        <v>2041000</v>
      </c>
      <c r="D51" s="17"/>
      <c r="E51" s="17"/>
      <c r="F51" s="17"/>
      <c r="G51" s="17"/>
    </row>
    <row r="52" spans="1:7" ht="13.5" thickBot="1" x14ac:dyDescent="0.25">
      <c r="A52" s="6"/>
      <c r="B52" s="17"/>
      <c r="C52" s="17"/>
      <c r="D52" s="17"/>
      <c r="E52" s="17"/>
      <c r="F52" s="17"/>
      <c r="G52" s="17"/>
    </row>
    <row r="53" spans="1:7" ht="26.25" thickBot="1" x14ac:dyDescent="0.25">
      <c r="A53" s="15" t="s">
        <v>11</v>
      </c>
      <c r="B53" s="16">
        <f>+SUM(B54:B57)</f>
        <v>0</v>
      </c>
      <c r="C53" s="16">
        <f t="shared" ref="C53:G53" si="7">+SUM(C54:C57)</f>
        <v>0</v>
      </c>
      <c r="D53" s="16">
        <f t="shared" si="7"/>
        <v>0</v>
      </c>
      <c r="E53" s="16">
        <f t="shared" si="7"/>
        <v>0</v>
      </c>
      <c r="F53" s="16">
        <f t="shared" si="7"/>
        <v>0</v>
      </c>
      <c r="G53" s="16">
        <f t="shared" si="7"/>
        <v>0</v>
      </c>
    </row>
    <row r="54" spans="1:7" ht="13.5" hidden="1" thickBot="1" x14ac:dyDescent="0.25">
      <c r="A54" s="6" t="s">
        <v>18</v>
      </c>
      <c r="B54" s="17"/>
      <c r="C54" s="17"/>
      <c r="D54" s="17"/>
      <c r="E54" s="17"/>
      <c r="F54" s="17"/>
      <c r="G54" s="17"/>
    </row>
    <row r="55" spans="1:7" ht="12" hidden="1" customHeight="1" thickBot="1" x14ac:dyDescent="0.25">
      <c r="A55" s="6"/>
      <c r="B55" s="17"/>
      <c r="C55" s="17"/>
      <c r="D55" s="17"/>
      <c r="E55" s="17"/>
      <c r="F55" s="17"/>
      <c r="G55" s="17"/>
    </row>
    <row r="56" spans="1:7" ht="11.25" hidden="1" customHeight="1" thickBot="1" x14ac:dyDescent="0.25">
      <c r="A56" s="6"/>
      <c r="B56" s="17"/>
      <c r="C56" s="17"/>
      <c r="D56" s="17"/>
      <c r="E56" s="17"/>
      <c r="F56" s="17"/>
      <c r="G56" s="17"/>
    </row>
    <row r="57" spans="1:7" ht="11.25" hidden="1" customHeight="1" thickBot="1" x14ac:dyDescent="0.25">
      <c r="A57" s="6"/>
      <c r="B57" s="17"/>
      <c r="C57" s="17"/>
      <c r="D57" s="17"/>
      <c r="E57" s="17"/>
      <c r="F57" s="17"/>
      <c r="G57" s="17"/>
    </row>
    <row r="58" spans="1:7" ht="13.5" thickBot="1" x14ac:dyDescent="0.25">
      <c r="A58" s="15" t="s">
        <v>13</v>
      </c>
      <c r="B58" s="16">
        <f>+B53+B47</f>
        <v>5771100</v>
      </c>
      <c r="C58" s="16">
        <f t="shared" ref="C58:G58" si="8">+C53+C47</f>
        <v>5771100</v>
      </c>
      <c r="D58" s="16">
        <f t="shared" si="8"/>
        <v>295263</v>
      </c>
      <c r="E58" s="16">
        <f t="shared" si="8"/>
        <v>654375</v>
      </c>
      <c r="F58" s="16">
        <f t="shared" si="8"/>
        <v>0</v>
      </c>
      <c r="G58" s="16">
        <f t="shared" si="8"/>
        <v>0</v>
      </c>
    </row>
    <row r="59" spans="1:7" ht="11.25" customHeight="1" thickBot="1" x14ac:dyDescent="0.25">
      <c r="A59" s="6"/>
      <c r="B59" s="17"/>
      <c r="C59" s="17"/>
      <c r="D59" s="17"/>
      <c r="E59" s="17"/>
      <c r="F59" s="17"/>
      <c r="G59" s="17"/>
    </row>
    <row r="60" spans="1:7" ht="13.5" thickBot="1" x14ac:dyDescent="0.25">
      <c r="A60" s="6" t="s">
        <v>14</v>
      </c>
      <c r="B60" s="18">
        <v>57</v>
      </c>
      <c r="C60" s="18">
        <v>57</v>
      </c>
      <c r="D60" s="18">
        <v>52</v>
      </c>
      <c r="E60" s="18">
        <v>54</v>
      </c>
      <c r="F60" s="18"/>
      <c r="G60" s="18"/>
    </row>
    <row r="61" spans="1:7" ht="16.5" thickBot="1" x14ac:dyDescent="0.25">
      <c r="A61" s="19"/>
    </row>
    <row r="62" spans="1:7" ht="13.5" customHeight="1" thickBot="1" x14ac:dyDescent="0.25">
      <c r="A62" s="48" t="s">
        <v>41</v>
      </c>
      <c r="B62" s="49"/>
      <c r="C62" s="49"/>
      <c r="D62" s="49"/>
      <c r="E62" s="49"/>
      <c r="F62" s="49"/>
      <c r="G62" s="50"/>
    </row>
    <row r="63" spans="1:7" ht="12.75" customHeight="1" x14ac:dyDescent="0.2">
      <c r="A63" s="38" t="s">
        <v>2</v>
      </c>
      <c r="B63" s="41" t="s">
        <v>53</v>
      </c>
      <c r="C63" s="51" t="s">
        <v>54</v>
      </c>
      <c r="D63" s="33" t="s">
        <v>4</v>
      </c>
      <c r="E63" s="33" t="s">
        <v>4</v>
      </c>
      <c r="F63" s="33" t="s">
        <v>4</v>
      </c>
      <c r="G63" s="33" t="s">
        <v>4</v>
      </c>
    </row>
    <row r="64" spans="1:7" x14ac:dyDescent="0.2">
      <c r="A64" s="38" t="s">
        <v>3</v>
      </c>
      <c r="B64" s="42"/>
      <c r="C64" s="52"/>
      <c r="D64" s="34" t="s">
        <v>5</v>
      </c>
      <c r="E64" s="34" t="s">
        <v>5</v>
      </c>
      <c r="F64" s="34" t="s">
        <v>5</v>
      </c>
      <c r="G64" s="34" t="s">
        <v>5</v>
      </c>
    </row>
    <row r="65" spans="1:7" ht="39" customHeight="1" thickBot="1" x14ac:dyDescent="0.25">
      <c r="A65" s="14"/>
      <c r="B65" s="43"/>
      <c r="C65" s="53"/>
      <c r="D65" s="35" t="s">
        <v>55</v>
      </c>
      <c r="E65" s="36" t="s">
        <v>56</v>
      </c>
      <c r="F65" s="36" t="s">
        <v>57</v>
      </c>
      <c r="G65" s="36" t="s">
        <v>58</v>
      </c>
    </row>
    <row r="66" spans="1:7" ht="13.5" thickBot="1" x14ac:dyDescent="0.25">
      <c r="A66" s="15" t="s">
        <v>6</v>
      </c>
      <c r="B66" s="16">
        <f>+B68+B69+B70</f>
        <v>652700</v>
      </c>
      <c r="C66" s="16">
        <f t="shared" ref="C66:G66" si="9">+C68+C69+C70</f>
        <v>652700</v>
      </c>
      <c r="D66" s="16">
        <f t="shared" si="9"/>
        <v>20761</v>
      </c>
      <c r="E66" s="16">
        <f t="shared" si="9"/>
        <v>124342</v>
      </c>
      <c r="F66" s="16">
        <f t="shared" si="9"/>
        <v>0</v>
      </c>
      <c r="G66" s="16">
        <f t="shared" si="9"/>
        <v>0</v>
      </c>
    </row>
    <row r="67" spans="1:7" ht="13.5" thickBot="1" x14ac:dyDescent="0.25">
      <c r="A67" s="6" t="s">
        <v>7</v>
      </c>
      <c r="B67" s="17"/>
      <c r="C67" s="17"/>
      <c r="D67" s="17"/>
      <c r="E67" s="17"/>
      <c r="F67" s="17"/>
      <c r="G67" s="17"/>
    </row>
    <row r="68" spans="1:7" ht="13.5" thickBot="1" x14ac:dyDescent="0.25">
      <c r="A68" s="5" t="s">
        <v>8</v>
      </c>
      <c r="B68" s="17">
        <v>316000</v>
      </c>
      <c r="C68" s="17">
        <v>316000</v>
      </c>
      <c r="D68" s="17">
        <v>20761</v>
      </c>
      <c r="E68" s="17">
        <v>115182</v>
      </c>
      <c r="F68" s="17"/>
      <c r="G68" s="17"/>
    </row>
    <row r="69" spans="1:7" ht="13.5" thickBot="1" x14ac:dyDescent="0.25">
      <c r="A69" s="5" t="s">
        <v>9</v>
      </c>
      <c r="B69" s="17">
        <v>336700</v>
      </c>
      <c r="C69" s="17">
        <v>336700</v>
      </c>
      <c r="D69" s="17"/>
      <c r="E69" s="17">
        <v>9160</v>
      </c>
      <c r="F69" s="17"/>
      <c r="G69" s="17"/>
    </row>
    <row r="70" spans="1:7" ht="13.5" thickBot="1" x14ac:dyDescent="0.25">
      <c r="A70" s="5" t="s">
        <v>10</v>
      </c>
      <c r="B70" s="17"/>
      <c r="C70" s="17"/>
      <c r="D70" s="17"/>
      <c r="E70" s="17"/>
      <c r="F70" s="17"/>
      <c r="G70" s="17"/>
    </row>
    <row r="71" spans="1:7" ht="13.5" thickBot="1" x14ac:dyDescent="0.25">
      <c r="A71" s="6"/>
      <c r="B71" s="17"/>
      <c r="C71" s="17"/>
      <c r="D71" s="17"/>
      <c r="E71" s="17"/>
      <c r="F71" s="17"/>
      <c r="G71" s="17"/>
    </row>
    <row r="72" spans="1:7" ht="26.25" thickBot="1" x14ac:dyDescent="0.25">
      <c r="A72" s="15" t="s">
        <v>11</v>
      </c>
      <c r="B72" s="16">
        <f>+SUM(B73:B76)</f>
        <v>0</v>
      </c>
      <c r="C72" s="16">
        <f t="shared" ref="C72:G72" si="10">+SUM(C73:C76)</f>
        <v>0</v>
      </c>
      <c r="D72" s="16">
        <f t="shared" si="10"/>
        <v>0</v>
      </c>
      <c r="E72" s="16">
        <f t="shared" si="10"/>
        <v>0</v>
      </c>
      <c r="F72" s="16">
        <f t="shared" si="10"/>
        <v>0</v>
      </c>
      <c r="G72" s="16">
        <f t="shared" si="10"/>
        <v>0</v>
      </c>
    </row>
    <row r="73" spans="1:7" ht="13.5" hidden="1" thickBot="1" x14ac:dyDescent="0.25">
      <c r="A73" s="6" t="s">
        <v>18</v>
      </c>
      <c r="B73" s="17"/>
      <c r="C73" s="17"/>
      <c r="D73" s="17"/>
      <c r="E73" s="17"/>
      <c r="F73" s="17"/>
      <c r="G73" s="17"/>
    </row>
    <row r="74" spans="1:7" ht="9.75" hidden="1" customHeight="1" thickBot="1" x14ac:dyDescent="0.25">
      <c r="A74" s="6" t="s">
        <v>12</v>
      </c>
      <c r="B74" s="17"/>
      <c r="C74" s="17"/>
      <c r="D74" s="17"/>
      <c r="E74" s="17"/>
      <c r="F74" s="17"/>
      <c r="G74" s="17"/>
    </row>
    <row r="75" spans="1:7" ht="11.25" hidden="1" customHeight="1" thickBot="1" x14ac:dyDescent="0.25">
      <c r="A75" s="6" t="s">
        <v>12</v>
      </c>
      <c r="B75" s="17"/>
      <c r="C75" s="17"/>
      <c r="D75" s="17"/>
      <c r="E75" s="17"/>
      <c r="F75" s="17"/>
      <c r="G75" s="17"/>
    </row>
    <row r="76" spans="1:7" ht="11.25" hidden="1" customHeight="1" thickBot="1" x14ac:dyDescent="0.25">
      <c r="A76" s="6"/>
      <c r="B76" s="17"/>
      <c r="C76" s="17"/>
      <c r="D76" s="17"/>
      <c r="E76" s="17"/>
      <c r="F76" s="17"/>
      <c r="G76" s="17"/>
    </row>
    <row r="77" spans="1:7" ht="13.5" thickBot="1" x14ac:dyDescent="0.25">
      <c r="A77" s="15" t="s">
        <v>13</v>
      </c>
      <c r="B77" s="16">
        <f>+B72+B66</f>
        <v>652700</v>
      </c>
      <c r="C77" s="16">
        <f t="shared" ref="C77:G77" si="11">+C72+C66</f>
        <v>652700</v>
      </c>
      <c r="D77" s="16">
        <f t="shared" si="11"/>
        <v>20761</v>
      </c>
      <c r="E77" s="16">
        <f t="shared" si="11"/>
        <v>124342</v>
      </c>
      <c r="F77" s="16">
        <f t="shared" si="11"/>
        <v>0</v>
      </c>
      <c r="G77" s="16">
        <f t="shared" si="11"/>
        <v>0</v>
      </c>
    </row>
    <row r="78" spans="1:7" ht="13.5" thickBot="1" x14ac:dyDescent="0.25">
      <c r="A78" s="6"/>
      <c r="B78" s="17"/>
      <c r="C78" s="17"/>
      <c r="D78" s="17"/>
      <c r="E78" s="17"/>
      <c r="F78" s="17"/>
      <c r="G78" s="17"/>
    </row>
    <row r="79" spans="1:7" ht="13.5" thickBot="1" x14ac:dyDescent="0.25">
      <c r="A79" s="6" t="s">
        <v>14</v>
      </c>
      <c r="B79" s="18">
        <v>11</v>
      </c>
      <c r="C79" s="18">
        <v>11</v>
      </c>
      <c r="D79" s="18">
        <v>10</v>
      </c>
      <c r="E79" s="18">
        <v>10</v>
      </c>
      <c r="F79" s="18"/>
      <c r="G79" s="18"/>
    </row>
    <row r="80" spans="1:7" ht="13.5" thickBot="1" x14ac:dyDescent="0.25">
      <c r="A80" s="20"/>
      <c r="B80" s="21"/>
      <c r="C80" s="21"/>
      <c r="D80" s="21"/>
      <c r="E80" s="21"/>
      <c r="F80" s="21"/>
      <c r="G80" s="21"/>
    </row>
    <row r="81" spans="1:7" ht="13.5" customHeight="1" thickBot="1" x14ac:dyDescent="0.25">
      <c r="A81" s="48" t="s">
        <v>42</v>
      </c>
      <c r="B81" s="49"/>
      <c r="C81" s="49"/>
      <c r="D81" s="49"/>
      <c r="E81" s="49"/>
      <c r="F81" s="49"/>
      <c r="G81" s="50"/>
    </row>
    <row r="82" spans="1:7" ht="12.75" customHeight="1" x14ac:dyDescent="0.2">
      <c r="A82" s="38" t="s">
        <v>2</v>
      </c>
      <c r="B82" s="41" t="s">
        <v>53</v>
      </c>
      <c r="C82" s="51" t="s">
        <v>54</v>
      </c>
      <c r="D82" s="33" t="s">
        <v>4</v>
      </c>
      <c r="E82" s="33" t="s">
        <v>4</v>
      </c>
      <c r="F82" s="33" t="s">
        <v>4</v>
      </c>
      <c r="G82" s="33" t="s">
        <v>4</v>
      </c>
    </row>
    <row r="83" spans="1:7" x14ac:dyDescent="0.2">
      <c r="A83" s="38" t="s">
        <v>3</v>
      </c>
      <c r="B83" s="42"/>
      <c r="C83" s="52"/>
      <c r="D83" s="34" t="s">
        <v>5</v>
      </c>
      <c r="E83" s="34" t="s">
        <v>5</v>
      </c>
      <c r="F83" s="34" t="s">
        <v>5</v>
      </c>
      <c r="G83" s="34" t="s">
        <v>5</v>
      </c>
    </row>
    <row r="84" spans="1:7" ht="38.25" customHeight="1" thickBot="1" x14ac:dyDescent="0.25">
      <c r="A84" s="14"/>
      <c r="B84" s="43"/>
      <c r="C84" s="53"/>
      <c r="D84" s="35" t="s">
        <v>55</v>
      </c>
      <c r="E84" s="36" t="s">
        <v>56</v>
      </c>
      <c r="F84" s="36" t="s">
        <v>57</v>
      </c>
      <c r="G84" s="36" t="s">
        <v>58</v>
      </c>
    </row>
    <row r="85" spans="1:7" ht="13.5" thickBot="1" x14ac:dyDescent="0.25">
      <c r="A85" s="15" t="s">
        <v>6</v>
      </c>
      <c r="B85" s="16">
        <f>+B87+B88+B89</f>
        <v>1132500</v>
      </c>
      <c r="C85" s="16">
        <f t="shared" ref="C85:G85" si="12">+C87+C88+C89</f>
        <v>1132500</v>
      </c>
      <c r="D85" s="16">
        <f t="shared" si="12"/>
        <v>223115</v>
      </c>
      <c r="E85" s="16">
        <f t="shared" si="12"/>
        <v>450290</v>
      </c>
      <c r="F85" s="16">
        <f t="shared" si="12"/>
        <v>0</v>
      </c>
      <c r="G85" s="16">
        <f t="shared" si="12"/>
        <v>0</v>
      </c>
    </row>
    <row r="86" spans="1:7" ht="13.5" thickBot="1" x14ac:dyDescent="0.25">
      <c r="A86" s="6" t="s">
        <v>7</v>
      </c>
      <c r="B86" s="17"/>
      <c r="C86" s="17"/>
      <c r="D86" s="17"/>
      <c r="E86" s="17"/>
      <c r="F86" s="17"/>
      <c r="G86" s="17"/>
    </row>
    <row r="87" spans="1:7" ht="13.5" thickBot="1" x14ac:dyDescent="0.25">
      <c r="A87" s="5" t="s">
        <v>8</v>
      </c>
      <c r="B87" s="17">
        <v>781700</v>
      </c>
      <c r="C87" s="17">
        <v>781700</v>
      </c>
      <c r="D87" s="17">
        <v>202301</v>
      </c>
      <c r="E87" s="17">
        <v>392101</v>
      </c>
      <c r="F87" s="17"/>
      <c r="G87" s="17"/>
    </row>
    <row r="88" spans="1:7" ht="13.5" thickBot="1" x14ac:dyDescent="0.25">
      <c r="A88" s="5" t="s">
        <v>9</v>
      </c>
      <c r="B88" s="17">
        <v>350800</v>
      </c>
      <c r="C88" s="17">
        <v>350800</v>
      </c>
      <c r="D88" s="17">
        <v>20814</v>
      </c>
      <c r="E88" s="17">
        <v>58189</v>
      </c>
      <c r="F88" s="17"/>
      <c r="G88" s="17"/>
    </row>
    <row r="89" spans="1:7" ht="13.5" thickBot="1" x14ac:dyDescent="0.25">
      <c r="A89" s="5" t="s">
        <v>10</v>
      </c>
      <c r="B89" s="17"/>
      <c r="C89" s="17"/>
      <c r="D89" s="17"/>
      <c r="E89" s="17"/>
      <c r="F89" s="17"/>
      <c r="G89" s="17"/>
    </row>
    <row r="90" spans="1:7" ht="13.5" thickBot="1" x14ac:dyDescent="0.25">
      <c r="A90" s="6"/>
      <c r="B90" s="17"/>
      <c r="C90" s="17"/>
      <c r="D90" s="17"/>
      <c r="E90" s="17"/>
      <c r="F90" s="17"/>
      <c r="G90" s="17"/>
    </row>
    <row r="91" spans="1:7" ht="26.25" thickBot="1" x14ac:dyDescent="0.25">
      <c r="A91" s="15" t="s">
        <v>11</v>
      </c>
      <c r="B91" s="16">
        <f>SUM(B93:B94)</f>
        <v>32781000</v>
      </c>
      <c r="C91" s="16">
        <f>SUM(C93:C94)</f>
        <v>53881000</v>
      </c>
      <c r="D91" s="16">
        <f t="shared" ref="D91:F91" si="13">SUM(D93:D94)</f>
        <v>12936000</v>
      </c>
      <c r="E91" s="16">
        <f t="shared" si="13"/>
        <v>27991000</v>
      </c>
      <c r="F91" s="16">
        <f t="shared" si="13"/>
        <v>0</v>
      </c>
      <c r="G91" s="16">
        <f>SUM(G93:G94)</f>
        <v>0</v>
      </c>
    </row>
    <row r="92" spans="1:7" ht="13.5" thickBot="1" x14ac:dyDescent="0.25">
      <c r="A92" s="6" t="s">
        <v>18</v>
      </c>
      <c r="B92" s="17"/>
      <c r="C92" s="17"/>
      <c r="D92" s="17"/>
      <c r="E92" s="17"/>
      <c r="F92" s="17"/>
      <c r="G92" s="17"/>
    </row>
    <row r="93" spans="1:7" ht="39" thickBot="1" x14ac:dyDescent="0.25">
      <c r="A93" s="37" t="s">
        <v>50</v>
      </c>
      <c r="B93" s="17">
        <v>32781000</v>
      </c>
      <c r="C93" s="17">
        <v>32781000</v>
      </c>
      <c r="D93" s="17">
        <v>12936000</v>
      </c>
      <c r="E93" s="17">
        <v>19551000</v>
      </c>
      <c r="F93" s="17"/>
      <c r="G93" s="17"/>
    </row>
    <row r="94" spans="1:7" ht="64.5" thickBot="1" x14ac:dyDescent="0.25">
      <c r="A94" s="37" t="s">
        <v>66</v>
      </c>
      <c r="B94" s="17"/>
      <c r="C94" s="17">
        <v>21100000</v>
      </c>
      <c r="D94" s="17"/>
      <c r="E94" s="17">
        <v>8440000</v>
      </c>
      <c r="F94" s="17"/>
      <c r="G94" s="17"/>
    </row>
    <row r="95" spans="1:7" ht="13.5" hidden="1" thickBot="1" x14ac:dyDescent="0.25">
      <c r="A95" s="6"/>
      <c r="B95" s="17"/>
      <c r="C95" s="17"/>
      <c r="D95" s="17"/>
      <c r="E95" s="17"/>
      <c r="F95" s="17"/>
      <c r="G95" s="17"/>
    </row>
    <row r="96" spans="1:7" ht="13.5" thickBot="1" x14ac:dyDescent="0.25">
      <c r="A96" s="15" t="s">
        <v>13</v>
      </c>
      <c r="B96" s="16">
        <f>+B91+B85</f>
        <v>33913500</v>
      </c>
      <c r="C96" s="16">
        <f t="shared" ref="C96:G96" si="14">+C91+C85</f>
        <v>55013500</v>
      </c>
      <c r="D96" s="16">
        <f t="shared" si="14"/>
        <v>13159115</v>
      </c>
      <c r="E96" s="16">
        <f t="shared" si="14"/>
        <v>28441290</v>
      </c>
      <c r="F96" s="16">
        <f t="shared" si="14"/>
        <v>0</v>
      </c>
      <c r="G96" s="16">
        <f t="shared" si="14"/>
        <v>0</v>
      </c>
    </row>
    <row r="97" spans="1:7" ht="13.5" thickBot="1" x14ac:dyDescent="0.25">
      <c r="A97" s="6"/>
      <c r="B97" s="17"/>
      <c r="C97" s="17"/>
      <c r="D97" s="17"/>
      <c r="E97" s="17"/>
      <c r="F97" s="17"/>
      <c r="G97" s="17"/>
    </row>
    <row r="98" spans="1:7" ht="13.5" thickBot="1" x14ac:dyDescent="0.25">
      <c r="A98" s="6" t="s">
        <v>14</v>
      </c>
      <c r="B98" s="18">
        <v>38</v>
      </c>
      <c r="C98" s="18">
        <v>38</v>
      </c>
      <c r="D98" s="18">
        <v>30</v>
      </c>
      <c r="E98" s="18">
        <v>30</v>
      </c>
      <c r="F98" s="18"/>
      <c r="G98" s="18"/>
    </row>
    <row r="99" spans="1:7" ht="13.5" thickBot="1" x14ac:dyDescent="0.25">
      <c r="A99" s="20"/>
      <c r="B99" s="21"/>
      <c r="C99" s="21"/>
      <c r="D99" s="21"/>
      <c r="E99" s="21"/>
      <c r="F99" s="21"/>
      <c r="G99" s="21"/>
    </row>
    <row r="100" spans="1:7" ht="13.5" customHeight="1" thickBot="1" x14ac:dyDescent="0.25">
      <c r="A100" s="48" t="s">
        <v>43</v>
      </c>
      <c r="B100" s="49"/>
      <c r="C100" s="49"/>
      <c r="D100" s="49"/>
      <c r="E100" s="49"/>
      <c r="F100" s="49"/>
      <c r="G100" s="50"/>
    </row>
    <row r="101" spans="1:7" ht="12.75" customHeight="1" x14ac:dyDescent="0.2">
      <c r="A101" s="38" t="s">
        <v>2</v>
      </c>
      <c r="B101" s="41" t="s">
        <v>53</v>
      </c>
      <c r="C101" s="51" t="s">
        <v>54</v>
      </c>
      <c r="D101" s="33" t="s">
        <v>4</v>
      </c>
      <c r="E101" s="33" t="s">
        <v>4</v>
      </c>
      <c r="F101" s="33" t="s">
        <v>4</v>
      </c>
      <c r="G101" s="33" t="s">
        <v>4</v>
      </c>
    </row>
    <row r="102" spans="1:7" x14ac:dyDescent="0.2">
      <c r="A102" s="38" t="s">
        <v>3</v>
      </c>
      <c r="B102" s="42"/>
      <c r="C102" s="52"/>
      <c r="D102" s="34" t="s">
        <v>5</v>
      </c>
      <c r="E102" s="34" t="s">
        <v>5</v>
      </c>
      <c r="F102" s="34" t="s">
        <v>5</v>
      </c>
      <c r="G102" s="34" t="s">
        <v>5</v>
      </c>
    </row>
    <row r="103" spans="1:7" ht="37.5" customHeight="1" thickBot="1" x14ac:dyDescent="0.25">
      <c r="A103" s="14"/>
      <c r="B103" s="43"/>
      <c r="C103" s="53"/>
      <c r="D103" s="35" t="s">
        <v>55</v>
      </c>
      <c r="E103" s="36" t="s">
        <v>56</v>
      </c>
      <c r="F103" s="36" t="s">
        <v>57</v>
      </c>
      <c r="G103" s="36" t="s">
        <v>58</v>
      </c>
    </row>
    <row r="104" spans="1:7" ht="13.5" thickBot="1" x14ac:dyDescent="0.25">
      <c r="A104" s="15" t="s">
        <v>6</v>
      </c>
      <c r="B104" s="16">
        <f>+B106+B107+B108</f>
        <v>20954000</v>
      </c>
      <c r="C104" s="16">
        <f t="shared" ref="C104:G104" si="15">+C106+C107+C108</f>
        <v>25174507</v>
      </c>
      <c r="D104" s="16">
        <f t="shared" si="15"/>
        <v>4792390</v>
      </c>
      <c r="E104" s="16">
        <f t="shared" si="15"/>
        <v>10398198</v>
      </c>
      <c r="F104" s="16">
        <f t="shared" si="15"/>
        <v>0</v>
      </c>
      <c r="G104" s="16">
        <f t="shared" si="15"/>
        <v>0</v>
      </c>
    </row>
    <row r="105" spans="1:7" ht="13.5" thickBot="1" x14ac:dyDescent="0.25">
      <c r="A105" s="6" t="s">
        <v>7</v>
      </c>
      <c r="B105" s="17"/>
      <c r="C105" s="17"/>
      <c r="D105" s="17"/>
      <c r="E105" s="17"/>
      <c r="F105" s="17"/>
      <c r="G105" s="17"/>
    </row>
    <row r="106" spans="1:7" ht="13.5" thickBot="1" x14ac:dyDescent="0.25">
      <c r="A106" s="5" t="s">
        <v>8</v>
      </c>
      <c r="B106" s="17">
        <v>10949800</v>
      </c>
      <c r="C106" s="17">
        <v>14423021</v>
      </c>
      <c r="D106" s="17">
        <v>3190076</v>
      </c>
      <c r="E106" s="17">
        <v>6361957</v>
      </c>
      <c r="F106" s="17"/>
      <c r="G106" s="17"/>
    </row>
    <row r="107" spans="1:7" ht="13.5" thickBot="1" x14ac:dyDescent="0.25">
      <c r="A107" s="5" t="s">
        <v>9</v>
      </c>
      <c r="B107" s="17">
        <v>5854200</v>
      </c>
      <c r="C107" s="17">
        <v>6560586</v>
      </c>
      <c r="D107" s="17">
        <v>1483060</v>
      </c>
      <c r="E107" s="17">
        <v>2811402</v>
      </c>
      <c r="F107" s="17"/>
      <c r="G107" s="17"/>
    </row>
    <row r="108" spans="1:7" ht="13.5" thickBot="1" x14ac:dyDescent="0.25">
      <c r="A108" s="5" t="s">
        <v>10</v>
      </c>
      <c r="B108" s="17">
        <v>4150000</v>
      </c>
      <c r="C108" s="17">
        <v>4190900</v>
      </c>
      <c r="D108" s="17">
        <v>119254</v>
      </c>
      <c r="E108" s="17">
        <v>1224839</v>
      </c>
      <c r="F108" s="17"/>
      <c r="G108" s="17"/>
    </row>
    <row r="109" spans="1:7" ht="13.5" thickBot="1" x14ac:dyDescent="0.25">
      <c r="A109" s="6"/>
      <c r="B109" s="17"/>
      <c r="C109" s="17"/>
      <c r="D109" s="17"/>
      <c r="E109" s="17"/>
      <c r="F109" s="17"/>
      <c r="G109" s="17"/>
    </row>
    <row r="110" spans="1:7" ht="26.25" thickBot="1" x14ac:dyDescent="0.25">
      <c r="A110" s="15" t="s">
        <v>11</v>
      </c>
      <c r="B110" s="16">
        <f>+SUM(B111:B114)</f>
        <v>0</v>
      </c>
      <c r="C110" s="16">
        <f t="shared" ref="C110:G110" si="16">+SUM(C111:C114)</f>
        <v>0</v>
      </c>
      <c r="D110" s="16">
        <f t="shared" si="16"/>
        <v>0</v>
      </c>
      <c r="E110" s="16">
        <f t="shared" si="16"/>
        <v>0</v>
      </c>
      <c r="F110" s="16">
        <f t="shared" si="16"/>
        <v>0</v>
      </c>
      <c r="G110" s="16">
        <f t="shared" si="16"/>
        <v>0</v>
      </c>
    </row>
    <row r="111" spans="1:7" ht="13.5" hidden="1" thickBot="1" x14ac:dyDescent="0.25">
      <c r="A111" s="6" t="s">
        <v>18</v>
      </c>
      <c r="B111" s="17"/>
      <c r="C111" s="17"/>
      <c r="D111" s="17"/>
      <c r="E111" s="17"/>
      <c r="F111" s="17"/>
      <c r="G111" s="17"/>
    </row>
    <row r="112" spans="1:7" ht="13.5" hidden="1" thickBot="1" x14ac:dyDescent="0.25">
      <c r="A112" s="6" t="s">
        <v>12</v>
      </c>
      <c r="B112" s="17"/>
      <c r="C112" s="17"/>
      <c r="D112" s="17"/>
      <c r="E112" s="17"/>
      <c r="F112" s="17"/>
      <c r="G112" s="17"/>
    </row>
    <row r="113" spans="1:7" ht="13.5" hidden="1" thickBot="1" x14ac:dyDescent="0.25">
      <c r="A113" s="6" t="s">
        <v>12</v>
      </c>
      <c r="B113" s="17"/>
      <c r="C113" s="17"/>
      <c r="D113" s="17"/>
      <c r="E113" s="17"/>
      <c r="F113" s="17"/>
      <c r="G113" s="17"/>
    </row>
    <row r="114" spans="1:7" ht="13.5" hidden="1" thickBot="1" x14ac:dyDescent="0.25">
      <c r="A114" s="6"/>
      <c r="B114" s="17"/>
      <c r="C114" s="17"/>
      <c r="D114" s="17"/>
      <c r="E114" s="17"/>
      <c r="F114" s="17"/>
      <c r="G114" s="17"/>
    </row>
    <row r="115" spans="1:7" ht="13.5" thickBot="1" x14ac:dyDescent="0.25">
      <c r="A115" s="15" t="s">
        <v>13</v>
      </c>
      <c r="B115" s="16">
        <f>+B110+B104</f>
        <v>20954000</v>
      </c>
      <c r="C115" s="16">
        <f t="shared" ref="C115:G115" si="17">+C110+C104</f>
        <v>25174507</v>
      </c>
      <c r="D115" s="16">
        <f t="shared" si="17"/>
        <v>4792390</v>
      </c>
      <c r="E115" s="16">
        <f t="shared" si="17"/>
        <v>10398198</v>
      </c>
      <c r="F115" s="16">
        <f t="shared" si="17"/>
        <v>0</v>
      </c>
      <c r="G115" s="16">
        <f t="shared" si="17"/>
        <v>0</v>
      </c>
    </row>
    <row r="116" spans="1:7" ht="13.5" thickBot="1" x14ac:dyDescent="0.25">
      <c r="A116" s="6"/>
      <c r="B116" s="17"/>
      <c r="C116" s="17"/>
      <c r="D116" s="17"/>
      <c r="E116" s="17"/>
      <c r="F116" s="17"/>
      <c r="G116" s="17"/>
    </row>
    <row r="117" spans="1:7" ht="13.5" thickBot="1" x14ac:dyDescent="0.25">
      <c r="A117" s="6" t="s">
        <v>14</v>
      </c>
      <c r="B117" s="18">
        <v>734</v>
      </c>
      <c r="C117" s="18">
        <v>736</v>
      </c>
      <c r="D117" s="18">
        <v>656</v>
      </c>
      <c r="E117" s="18">
        <v>659</v>
      </c>
      <c r="F117" s="18"/>
      <c r="G117" s="18"/>
    </row>
    <row r="118" spans="1:7" ht="15.75" x14ac:dyDescent="0.2">
      <c r="A118" s="19"/>
    </row>
    <row r="119" spans="1:7" ht="12.75" customHeight="1" x14ac:dyDescent="0.2">
      <c r="A119" s="55" t="s">
        <v>60</v>
      </c>
      <c r="B119" s="56"/>
      <c r="C119" s="56"/>
      <c r="D119" s="56"/>
      <c r="E119" s="56"/>
      <c r="F119" s="56"/>
      <c r="G119" s="56"/>
    </row>
    <row r="120" spans="1:7" x14ac:dyDescent="0.2">
      <c r="A120" s="56"/>
      <c r="B120" s="56"/>
      <c r="C120" s="56"/>
      <c r="D120" s="56"/>
      <c r="E120" s="56"/>
      <c r="F120" s="56"/>
      <c r="G120" s="56"/>
    </row>
    <row r="121" spans="1:7" ht="13.5" thickBot="1" x14ac:dyDescent="0.25"/>
    <row r="122" spans="1:7" ht="13.5" customHeight="1" thickBot="1" x14ac:dyDescent="0.25">
      <c r="A122" s="57" t="s">
        <v>44</v>
      </c>
      <c r="B122" s="49"/>
      <c r="C122" s="49"/>
      <c r="D122" s="49"/>
      <c r="E122" s="49"/>
      <c r="F122" s="49"/>
      <c r="G122" s="50"/>
    </row>
    <row r="123" spans="1:7" ht="12.75" customHeight="1" x14ac:dyDescent="0.2">
      <c r="A123" s="38" t="s">
        <v>19</v>
      </c>
      <c r="B123" s="41" t="s">
        <v>53</v>
      </c>
      <c r="C123" s="51" t="s">
        <v>54</v>
      </c>
      <c r="D123" s="33" t="s">
        <v>4</v>
      </c>
      <c r="E123" s="33" t="s">
        <v>4</v>
      </c>
      <c r="F123" s="33" t="s">
        <v>4</v>
      </c>
      <c r="G123" s="33" t="s">
        <v>4</v>
      </c>
    </row>
    <row r="124" spans="1:7" x14ac:dyDescent="0.2">
      <c r="A124" s="38" t="s">
        <v>3</v>
      </c>
      <c r="B124" s="42"/>
      <c r="C124" s="52"/>
      <c r="D124" s="34" t="s">
        <v>5</v>
      </c>
      <c r="E124" s="34" t="s">
        <v>5</v>
      </c>
      <c r="F124" s="34" t="s">
        <v>5</v>
      </c>
      <c r="G124" s="34" t="s">
        <v>5</v>
      </c>
    </row>
    <row r="125" spans="1:7" ht="39.75" customHeight="1" thickBot="1" x14ac:dyDescent="0.25">
      <c r="A125" s="14"/>
      <c r="B125" s="43"/>
      <c r="C125" s="53"/>
      <c r="D125" s="35" t="s">
        <v>55</v>
      </c>
      <c r="E125" s="36" t="s">
        <v>56</v>
      </c>
      <c r="F125" s="36" t="s">
        <v>57</v>
      </c>
      <c r="G125" s="36" t="s">
        <v>58</v>
      </c>
    </row>
    <row r="126" spans="1:7" ht="13.5" thickBot="1" x14ac:dyDescent="0.25">
      <c r="A126" s="15" t="s">
        <v>6</v>
      </c>
      <c r="B126" s="16">
        <f>+B128+B129+B130</f>
        <v>75104300</v>
      </c>
      <c r="C126" s="16">
        <f t="shared" ref="C126:G126" si="18">+C128+C129+C130</f>
        <v>83468390</v>
      </c>
      <c r="D126" s="16">
        <f t="shared" si="18"/>
        <v>13266124</v>
      </c>
      <c r="E126" s="16">
        <f t="shared" si="18"/>
        <v>28665829</v>
      </c>
      <c r="F126" s="16">
        <f t="shared" si="18"/>
        <v>0</v>
      </c>
      <c r="G126" s="16">
        <f t="shared" si="18"/>
        <v>0</v>
      </c>
    </row>
    <row r="127" spans="1:7" ht="13.5" thickBot="1" x14ac:dyDescent="0.25">
      <c r="A127" s="6" t="s">
        <v>7</v>
      </c>
      <c r="B127" s="17"/>
      <c r="C127" s="17"/>
      <c r="D127" s="17"/>
      <c r="E127" s="17"/>
      <c r="F127" s="17"/>
      <c r="G127" s="17"/>
    </row>
    <row r="128" spans="1:7" ht="13.5" thickBot="1" x14ac:dyDescent="0.25">
      <c r="A128" s="5" t="s">
        <v>8</v>
      </c>
      <c r="B128" s="17">
        <v>37569100</v>
      </c>
      <c r="C128" s="17">
        <v>41049824</v>
      </c>
      <c r="D128" s="17">
        <v>9390324</v>
      </c>
      <c r="E128" s="17">
        <v>18389421</v>
      </c>
      <c r="F128" s="17"/>
      <c r="G128" s="17"/>
    </row>
    <row r="129" spans="1:7" ht="13.5" thickBot="1" x14ac:dyDescent="0.25">
      <c r="A129" s="5" t="s">
        <v>9</v>
      </c>
      <c r="B129" s="17">
        <v>26877200</v>
      </c>
      <c r="C129" s="17">
        <v>28104255</v>
      </c>
      <c r="D129" s="17">
        <v>3669669</v>
      </c>
      <c r="E129" s="17">
        <v>8928370</v>
      </c>
      <c r="F129" s="17"/>
      <c r="G129" s="17"/>
    </row>
    <row r="130" spans="1:7" ht="13.5" thickBot="1" x14ac:dyDescent="0.25">
      <c r="A130" s="5" t="s">
        <v>10</v>
      </c>
      <c r="B130" s="17">
        <v>10658000</v>
      </c>
      <c r="C130" s="17">
        <v>14314311</v>
      </c>
      <c r="D130" s="17">
        <v>206131</v>
      </c>
      <c r="E130" s="17">
        <v>1348038</v>
      </c>
      <c r="F130" s="17"/>
      <c r="G130" s="17"/>
    </row>
    <row r="131" spans="1:7" ht="13.5" thickBot="1" x14ac:dyDescent="0.25">
      <c r="A131" s="6"/>
      <c r="B131" s="17"/>
      <c r="C131" s="17"/>
      <c r="D131" s="17"/>
      <c r="E131" s="17"/>
      <c r="F131" s="17"/>
      <c r="G131" s="17"/>
    </row>
    <row r="132" spans="1:7" ht="26.25" customHeight="1" thickBot="1" x14ac:dyDescent="0.25">
      <c r="A132" s="15" t="s">
        <v>11</v>
      </c>
      <c r="B132" s="16">
        <f>+SUM(B134:B139)</f>
        <v>207781000</v>
      </c>
      <c r="C132" s="16">
        <f t="shared" ref="C132:G132" si="19">+SUM(C134:C139)</f>
        <v>179732539</v>
      </c>
      <c r="D132" s="16">
        <f t="shared" si="19"/>
        <v>4584573</v>
      </c>
      <c r="E132" s="16">
        <f t="shared" si="19"/>
        <v>67568557</v>
      </c>
      <c r="F132" s="16">
        <f t="shared" si="19"/>
        <v>0</v>
      </c>
      <c r="G132" s="16">
        <f t="shared" si="19"/>
        <v>0</v>
      </c>
    </row>
    <row r="133" spans="1:7" ht="13.5" thickBot="1" x14ac:dyDescent="0.25">
      <c r="A133" s="6" t="s">
        <v>18</v>
      </c>
      <c r="B133" s="17"/>
      <c r="C133" s="17"/>
      <c r="D133" s="17"/>
      <c r="E133" s="17"/>
      <c r="F133" s="17"/>
      <c r="G133" s="17"/>
    </row>
    <row r="134" spans="1:7" ht="26.25" thickBot="1" x14ac:dyDescent="0.25">
      <c r="A134" s="31" t="s">
        <v>64</v>
      </c>
      <c r="B134" s="17"/>
      <c r="C134" s="17"/>
      <c r="D134" s="17">
        <v>4755</v>
      </c>
      <c r="E134" s="17">
        <v>4755</v>
      </c>
      <c r="F134" s="17"/>
      <c r="G134" s="17"/>
    </row>
    <row r="135" spans="1:7" ht="17.25" customHeight="1" thickBot="1" x14ac:dyDescent="0.25">
      <c r="A135" s="31" t="s">
        <v>52</v>
      </c>
      <c r="B135" s="17"/>
      <c r="C135" s="17">
        <v>3351539</v>
      </c>
      <c r="D135" s="17">
        <v>393818</v>
      </c>
      <c r="E135" s="17">
        <v>4572802</v>
      </c>
      <c r="F135" s="17"/>
      <c r="G135" s="17"/>
    </row>
    <row r="136" spans="1:7" ht="64.5" thickBot="1" x14ac:dyDescent="0.25">
      <c r="A136" s="37" t="s">
        <v>51</v>
      </c>
      <c r="B136" s="17">
        <v>175000000</v>
      </c>
      <c r="C136" s="17">
        <v>175000000</v>
      </c>
      <c r="D136" s="17">
        <v>43750000</v>
      </c>
      <c r="E136" s="17">
        <v>87500000</v>
      </c>
      <c r="F136" s="17"/>
      <c r="G136" s="17"/>
    </row>
    <row r="137" spans="1:7" ht="39" thickBot="1" x14ac:dyDescent="0.25">
      <c r="A137" s="37" t="s">
        <v>50</v>
      </c>
      <c r="B137" s="17">
        <v>32781000</v>
      </c>
      <c r="C137" s="17">
        <v>32781000</v>
      </c>
      <c r="D137" s="17">
        <v>12936000</v>
      </c>
      <c r="E137" s="17">
        <v>19551000</v>
      </c>
      <c r="F137" s="17"/>
      <c r="G137" s="17"/>
    </row>
    <row r="138" spans="1:7" ht="64.5" thickBot="1" x14ac:dyDescent="0.25">
      <c r="A138" s="37" t="s">
        <v>66</v>
      </c>
      <c r="B138" s="17"/>
      <c r="C138" s="17">
        <v>21100000</v>
      </c>
      <c r="D138" s="17"/>
      <c r="E138" s="17">
        <v>8440000</v>
      </c>
      <c r="F138" s="17"/>
      <c r="G138" s="17"/>
    </row>
    <row r="139" spans="1:7" ht="43.5" customHeight="1" thickBot="1" x14ac:dyDescent="0.25">
      <c r="A139" s="37" t="s">
        <v>61</v>
      </c>
      <c r="B139" s="17">
        <v>0</v>
      </c>
      <c r="C139" s="17">
        <v>-52500000</v>
      </c>
      <c r="D139" s="17">
        <v>-52500000</v>
      </c>
      <c r="E139" s="17">
        <v>-52500000</v>
      </c>
      <c r="F139" s="17"/>
      <c r="G139" s="17"/>
    </row>
    <row r="140" spans="1:7" ht="13.5" thickBot="1" x14ac:dyDescent="0.25">
      <c r="A140" s="15" t="s">
        <v>13</v>
      </c>
      <c r="B140" s="16">
        <f>+B132+B126</f>
        <v>282885300</v>
      </c>
      <c r="C140" s="16">
        <f t="shared" ref="C140:G140" si="20">+C132+C126</f>
        <v>263200929</v>
      </c>
      <c r="D140" s="16">
        <f t="shared" si="20"/>
        <v>17850697</v>
      </c>
      <c r="E140" s="16">
        <f t="shared" si="20"/>
        <v>96234386</v>
      </c>
      <c r="F140" s="16">
        <f t="shared" si="20"/>
        <v>0</v>
      </c>
      <c r="G140" s="16">
        <f t="shared" si="20"/>
        <v>0</v>
      </c>
    </row>
    <row r="141" spans="1:7" ht="13.5" thickBot="1" x14ac:dyDescent="0.25">
      <c r="A141" s="6"/>
      <c r="B141" s="17"/>
      <c r="C141" s="17"/>
      <c r="D141" s="17"/>
      <c r="E141" s="17"/>
      <c r="F141" s="17"/>
      <c r="G141" s="17"/>
    </row>
    <row r="142" spans="1:7" ht="13.5" thickBot="1" x14ac:dyDescent="0.25">
      <c r="A142" s="6" t="s">
        <v>14</v>
      </c>
      <c r="B142" s="18">
        <v>1926</v>
      </c>
      <c r="C142" s="18">
        <v>1926</v>
      </c>
      <c r="D142" s="18">
        <v>1717</v>
      </c>
      <c r="E142" s="18">
        <v>1707</v>
      </c>
      <c r="F142" s="18"/>
      <c r="G142" s="18"/>
    </row>
    <row r="143" spans="1:7" ht="15.75" x14ac:dyDescent="0.2">
      <c r="A143" s="19"/>
    </row>
    <row r="146" spans="1:4" ht="15.75" x14ac:dyDescent="0.25">
      <c r="A146" s="7" t="s">
        <v>45</v>
      </c>
      <c r="B146" s="8"/>
      <c r="C146" s="9" t="s">
        <v>46</v>
      </c>
      <c r="D146" s="10"/>
    </row>
    <row r="147" spans="1:4" ht="15.75" x14ac:dyDescent="0.25">
      <c r="A147" s="12" t="s">
        <v>47</v>
      </c>
      <c r="B147" s="13"/>
      <c r="C147" s="9" t="s">
        <v>48</v>
      </c>
      <c r="D147" s="10"/>
    </row>
  </sheetData>
  <mergeCells count="25">
    <mergeCell ref="B82:B84"/>
    <mergeCell ref="C82:C84"/>
    <mergeCell ref="B101:B103"/>
    <mergeCell ref="C101:C103"/>
    <mergeCell ref="B123:B125"/>
    <mergeCell ref="C123:C125"/>
    <mergeCell ref="A119:G120"/>
    <mergeCell ref="A122:G122"/>
    <mergeCell ref="A100:G100"/>
    <mergeCell ref="B26:B28"/>
    <mergeCell ref="C26:C28"/>
    <mergeCell ref="A6:G6"/>
    <mergeCell ref="A25:G25"/>
    <mergeCell ref="A43:G43"/>
    <mergeCell ref="A3:G3"/>
    <mergeCell ref="A4:G4"/>
    <mergeCell ref="A5:G5"/>
    <mergeCell ref="B7:B9"/>
    <mergeCell ref="C7:C9"/>
    <mergeCell ref="A81:G81"/>
    <mergeCell ref="B44:B46"/>
    <mergeCell ref="C44:C46"/>
    <mergeCell ref="B63:B65"/>
    <mergeCell ref="C63:C65"/>
    <mergeCell ref="A62:G62"/>
  </mergeCells>
  <pageMargins left="0.94" right="0.23622047244094491" top="1.1599999999999999" bottom="0.15748031496062992" header="1.34" footer="0.42"/>
  <pageSetup paperSize="9" scale="73" orientation="portrait" r:id="rId1"/>
  <rowBreaks count="2" manualBreakCount="2">
    <brk id="42" max="6" man="1"/>
    <brk id="98" max="6" man="1"/>
  </rowBreak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AofrKlXhzhl9JGmRFV1LCF9JnhNoteqdQ1K4UsMxlVI=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aGFYGBJJRHCRoq/qVVfKV0c02w9YcOJkzki5zhs58ik=</DigestValue>
    </Reference>
  </SignedInfo>
  <SignatureValue>SDSfJSa09MxJp++EWmYUjq+pZxjrdITSO30V3e1nWQbGMsL6z3pG1GYtirl/2inUdaVJSDUEhnEn
NC+AkR68xxGA9vB4fQvMl1BOiNiiLkGQF36oKc21lQAuaySxDS/80uVqns3Cykw40Spf18rh8erX
YjzhDB9xPzYuGo0t0oK7JBaXR4M3ngR/BL6N6l369Jlnh2WrkV6ugf9ZkQ21SHeuHsqmwYyZsXk8
6lCoOnuGoXLwsX5ulVfBHIgtETMRjxx6QZDaBY9Hn1wWa06wA+R+KYrgi0rZ+mCQJ7wXpGXnDaFT
xJe7fFJbjVFFFhNEnw/OGDynAWtMB6zoAAZXkQ==</SignatureValue>
  <KeyInfo>
    <X509Data>
      <X509Certificate>MIIHajCCBVKgAwIBAgIEI8PX4zANBgkqhkiG9w0BAQsFADB4MQswCQYDVQQGEwJCRzEYMBYGA1UEYRMPTlRSQkctMjAxMjMwNDI2MRIwEAYDVQQKEwlCT1JJQ0EgQUQxEDAOBgNVBAsTB0ItVHJ1c3QxKTAnBgNVBAMTIEItVHJ1c3QgT3BlcmF0aW9uYWwgUXVhbGlmaWVkIENBMB4XDTIwMDMxNzAwMDAwMFoXDTIxMDMxNzAwMDAwMFowgf4xLDAqBgkqhkiG9w0BCQEWHW1taW5jaGV2YUBtdGl0Yy5nb3Zlcm5tZW50LmJnMUcwRQYDVQQKEz5NaW5pc3RlcnN0dm8gbmEgdHJhbnNwb3J0YSBpbmZvcm0uIHRlaG5vbG9naWkgaSBzYW9ic2h0ZW5peWF0YTEYMBYGA1UEYRMPTlRSQkctMDAwNjk1Mzg4MREwDwYDVQQEEwhNaW5jaGV2YTEPMA0GA1UEKhMGTWFyaXlhMRkwFwYDVQQFExBQTk9CRy02NTA5MjQ2OTMwMR8wHQYDVQQDExZNYXJpeWEgSWxpZXZhIE1pbmNoZXZhMQswCQYDVQQGEwJCRzCCASIwDQYJKoZIhvcNAQEBBQADggEPADCCAQoCggEBAJo1t+/fqYqoWhCQAXUYlrobV06bOSsod5G+8nMMKZCunbYiNHuypzqPixNYKmIFIOhBlEGVE76SDKow/VdAExJBVeYEIwBhd/YbY6mSIgdjQGyyxOHN2HY+WpNC1h8XJLWvETRJp9NG/LaFbssIzZYL6nuYQ08j4Rh8tcIZqgRyV9TAiY3wwiImU8vw1nMs2pCzHgFhsdqt9htveMNTF1ma+HS0vbP+QnNVEoPoE41GVTITHgm1/DSaRinfgBHtf8Od7xqQzUraFgHHjL+ffDr7Ij9UaFGYuUse/WdISNh5HxdTDjw9jUZhNc94qyW52gLXKtgofYAGWOB3PjBa7ckCAwEAAaOCAnMwggJvMB0GA1UdDgQWBBR4inCIG5O9QW6Y2pcG1WtXbVy0eTAfBgNVHSMEGDAWgBQnzwhDBPDFgzdngRdN/AXm22WLsDAhBgNVHRIEGjAYhhZodHRwOi8vd3d3LmItdHJ1c3Qub3JnMAkGA1UdEwQCMAAwYQYDVR0gBFowWDBBBgsrBgEEAft2AQYBAjAyMDAGCCsGAQUFBwIBFiRodHRwOi8vd3d3LmItdHJ1c3Qub3JnL2RvY3VtZW50cy9jcHMwCAYGBACLMAEBMAkGBwQAi+xAAQIwDgYDVR0PAQH/BAQDAgXgMB0GA1UdJQQWMBQGCCsGAQUFBwMCBggrBgEFBQcDBDBMBgNVHR8ERTBDMEGgP6A9hjtodHRwOi8vY3JsLmItdHJ1c3Qub3JnL3JlcG9zaXRvcnkvQi1UcnVzdE9wZXJhdGlvbmFsUUNBLmNybDB7BggrBgEFBQcBAQRvMG0wIwYIKwYBBQUHMAGGF2h0dHA6Ly9vY3NwLmItdHJ1c3Qub3JnMEYGCCsGAQUFBzAChjpodHRwOi8vY2EuYi10cnVzdC5vcmcvcmVwb3NpdG9yeS9CLVRydXN0T3BlcmF0aW9uYWxRQ0EuY2VyMIGhBggrBgEFBQcBAwSBlDCBkTAVBggrBgEFBQcLAjAJBgcEAIvsSQEBMBUGCCsGAQUFBwsCMAkGBwQAi+xJAQIwCAYGBACORgEBMAgGBgQAjkYBBDA4BgYEAI5GAQUwLjAsFiZodHRwczovL3d3dy5iLXRydXN0Lm9yZy9wZHMvcGRzX2VuLnBkZhMCZW4wEwYGBACORgEGMAkGBwQAjkYBBgEwDQYJKoZIhvcNAQELBQADggIBAGzVk72RjcA6BP9thKtxC/AWCIyIkWWu56itLD84Ax3m3GKnTDEPtlwBieIQ81lcjzMxaJ3ry0HYS44KViWCPRcwhTxdKFzUPeQIwopKzwCqb3OSuvb4Hv1sKsBO8azOTl5NZhNIX34dhNcj7uMmeaXBBpLM2EVwHLsVOCRxzOd2IwYvdtgOPnUEMMCveNPhRDHLvLpME5GsAh27wvFusmTxh4YoVGsu9yIFHomyq/TlKLgWRZJTPZdkBbsgX4QQB6NCYNDWkVQPCl/lq5MaeCvmF2xZRSt4YyFUl6wq84JWsWuxnfkyShldO2n6mmymq+R/VmE5iH4la5qjTUHsB8QoTqR5k25f5JCwt7+y6gfBos3jaKPfDeGWLl9gNUOfy8e1ZB0TO0hX6CEQwv0t31m+0aEQv4x89bLLSmpWJmDKzYUcdxatVrlUb9oxtSJ48bWHo8zeiR7aCP+FCvrsGDXhZHS6WVpDy9FCbBt/LJKfueGQEirDcSbFym7iKZBxbkZlGDET/gTAFuhjptp0PqOVJOpbort5x9ADUX3Et3zTc3n3NRi/czh2jS35LkfvPV+O51g30I9Zmqmhxd4FIq0BK009pjXpj9JG07yuhccpFvTxyeb+zttZ/0KdIHTwpsbEpR+/a4sRFgeS/k4Wgh3296DUXGUJHCN4IgXYS450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o3wj6ZZo1o/zLUvOSvU0AZVSvG+BYSXqK44EgGnkwb4=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qpdq6KjUoJprVg31tidumE/wERveUIwnAU8yrrsYpwY=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494/nh8KuRoOd8fRI/eBr1/2Da1ZB9g0SXk0hzTc7fw=</DigestValue>
      </Reference>
      <Reference URI="/xl/sharedStrings.xml?ContentType=application/vnd.openxmlformats-officedocument.spreadsheetml.sharedStrings+xml">
        <DigestMethod Algorithm="http://www.w3.org/2001/04/xmlenc#sha256"/>
        <DigestValue>qDXGLkFtgOxH1+IaIAHXx0gZ9q0z69wHXxS/+aSvbDY=</DigestValue>
      </Reference>
      <Reference URI="/xl/styles.xml?ContentType=application/vnd.openxmlformats-officedocument.spreadsheetml.styles+xml">
        <DigestMethod Algorithm="http://www.w3.org/2001/04/xmlenc#sha256"/>
        <DigestValue>KJ2bf9B/WoUSaYLwM7GtyeSMkk5dh/L1xR+atA1nXq4=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mE6LxMQUUjeB24VlhQJQFqrkIaG/Mvo3mcw4qPcL1MI=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sheet1.xml?ContentType=application/vnd.openxmlformats-officedocument.spreadsheetml.worksheet+xml">
        <DigestMethod Algorithm="http://www.w3.org/2001/04/xmlenc#sha256"/>
        <DigestValue>Mt3MjBtZbrIp/qG9OUVVvOw96IEXakUQ+i7ZTjYPDLY=</DigestValue>
      </Reference>
      <Reference URI="/xl/worksheets/sheet2.xml?ContentType=application/vnd.openxmlformats-officedocument.spreadsheetml.worksheet+xml">
        <DigestMethod Algorithm="http://www.w3.org/2001/04/xmlenc#sha256"/>
        <DigestValue>tMJTptN86o+yTdTFpyvCUlIXDJ+bQHPxh2JOaKe/DsQ=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2020-07-23T11:38:32Z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2020-07-23T11:38:32Z</xd:SigningTime>
          <xd:SigningCertificate>
            <xd:Cert>
              <xd:CertDigest>
                <DigestMethod Algorithm="http://www.w3.org/2001/04/xmlenc#sha256"/>
                <DigestValue>7OMcpCHvQ4Wp++OAtYxbrmVWAQX7oBjXs3zshCQVT/c=</DigestValue>
              </xd:CertDigest>
              <xd:IssuerSerial>
                <X509IssuerName>CN=B-Trust Operational Qualified CA, OU=B-Trust, O=BORICA AD, OID.2.5.4.97=NTRBG-201230426, C=BG</X509IssuerName>
                <X509SerialNumber>600037347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пол+прог</vt:lpstr>
      <vt:lpstr>Прог</vt:lpstr>
      <vt:lpstr>Прог!Print_Area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Maria Mincheva</cp:lastModifiedBy>
  <cp:lastPrinted>2020-07-22T13:43:27Z</cp:lastPrinted>
  <dcterms:created xsi:type="dcterms:W3CDTF">2016-04-01T09:51:31Z</dcterms:created>
  <dcterms:modified xsi:type="dcterms:W3CDTF">2020-07-22T13:43:30Z</dcterms:modified>
</cp:coreProperties>
</file>