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PROGRAMI OTCHET 30.09.2019\OFFICIAL files za MF\"/>
    </mc:Choice>
  </mc:AlternateContent>
  <bookViews>
    <workbookView xWindow="0" yWindow="0" windowWidth="28770" windowHeight="13560" activeTab="1"/>
  </bookViews>
  <sheets>
    <sheet name="пол+прог" sheetId="2" r:id="rId1"/>
    <sheet name="Прог" sheetId="1" r:id="rId2"/>
  </sheets>
  <definedNames>
    <definedName name="_xlnm.Print_Area" localSheetId="1">Прог!$A$1:$G$153</definedName>
  </definedNames>
  <calcPr calcId="162913"/>
</workbook>
</file>

<file path=xl/calcChain.xml><?xml version="1.0" encoding="utf-8"?>
<calcChain xmlns="http://schemas.openxmlformats.org/spreadsheetml/2006/main">
  <c r="F137" i="1" l="1"/>
  <c r="F18" i="1"/>
  <c r="E135" i="1" l="1"/>
  <c r="E137" i="1"/>
  <c r="E18" i="1" l="1"/>
  <c r="G135" i="1" l="1"/>
  <c r="B135" i="1"/>
  <c r="B16" i="1"/>
  <c r="G112" i="1" l="1"/>
  <c r="F112" i="1"/>
  <c r="E112" i="1"/>
  <c r="D112" i="1"/>
  <c r="C112" i="1"/>
  <c r="B112" i="1"/>
  <c r="G106" i="1"/>
  <c r="G117" i="1" s="1"/>
  <c r="F106" i="1"/>
  <c r="F117" i="1" s="1"/>
  <c r="E106" i="1"/>
  <c r="D106" i="1"/>
  <c r="C106" i="1"/>
  <c r="C117" i="1" s="1"/>
  <c r="B106" i="1"/>
  <c r="B117" i="1" s="1"/>
  <c r="G93" i="1"/>
  <c r="F93" i="1"/>
  <c r="E93" i="1"/>
  <c r="D93" i="1"/>
  <c r="C93" i="1"/>
  <c r="B93" i="1"/>
  <c r="G87" i="1"/>
  <c r="G98" i="1" s="1"/>
  <c r="F87" i="1"/>
  <c r="F98" i="1" s="1"/>
  <c r="E87" i="1"/>
  <c r="D87" i="1"/>
  <c r="C87" i="1"/>
  <c r="B87" i="1"/>
  <c r="G74" i="1"/>
  <c r="F74" i="1"/>
  <c r="E74" i="1"/>
  <c r="D74" i="1"/>
  <c r="C74" i="1"/>
  <c r="B74" i="1"/>
  <c r="G68" i="1"/>
  <c r="G79" i="1" s="1"/>
  <c r="F68" i="1"/>
  <c r="F79" i="1" s="1"/>
  <c r="E68" i="1"/>
  <c r="D68" i="1"/>
  <c r="C68" i="1"/>
  <c r="C79" i="1" s="1"/>
  <c r="B68" i="1"/>
  <c r="B79" i="1" s="1"/>
  <c r="G55" i="1"/>
  <c r="F55" i="1"/>
  <c r="E55" i="1"/>
  <c r="D55" i="1"/>
  <c r="C55" i="1"/>
  <c r="B55" i="1"/>
  <c r="G49" i="1"/>
  <c r="G60" i="1" s="1"/>
  <c r="F49" i="1"/>
  <c r="E49" i="1"/>
  <c r="D49" i="1"/>
  <c r="C49" i="1"/>
  <c r="C60" i="1" s="1"/>
  <c r="B49" i="1"/>
  <c r="G36" i="1"/>
  <c r="F36" i="1"/>
  <c r="E36" i="1"/>
  <c r="D36" i="1"/>
  <c r="C36" i="1"/>
  <c r="B36" i="1"/>
  <c r="G30" i="1"/>
  <c r="F30" i="1"/>
  <c r="E30" i="1"/>
  <c r="D30" i="1"/>
  <c r="C30" i="1"/>
  <c r="B30" i="1"/>
  <c r="H24" i="2"/>
  <c r="C24" i="2"/>
  <c r="D20" i="2"/>
  <c r="E20" i="2"/>
  <c r="F20" i="2"/>
  <c r="G20" i="2"/>
  <c r="H20" i="2"/>
  <c r="C20" i="2"/>
  <c r="D14" i="2"/>
  <c r="E14" i="2"/>
  <c r="F14" i="2"/>
  <c r="G14" i="2"/>
  <c r="G24" i="2" s="1"/>
  <c r="H14" i="2"/>
  <c r="C14" i="2"/>
  <c r="E41" i="1" l="1"/>
  <c r="C41" i="1"/>
  <c r="D117" i="1"/>
  <c r="C98" i="1"/>
  <c r="B98" i="1"/>
  <c r="D98" i="1"/>
  <c r="D79" i="1"/>
  <c r="E60" i="1"/>
  <c r="E117" i="1"/>
  <c r="E79" i="1"/>
  <c r="E98" i="1"/>
  <c r="D41" i="1"/>
  <c r="B41" i="1"/>
  <c r="F41" i="1"/>
  <c r="D60" i="1"/>
  <c r="B60" i="1"/>
  <c r="F60" i="1"/>
  <c r="G41" i="1"/>
  <c r="F135" i="1"/>
  <c r="D135" i="1"/>
  <c r="C135" i="1"/>
  <c r="G129" i="1"/>
  <c r="F129" i="1"/>
  <c r="E129" i="1"/>
  <c r="D129" i="1"/>
  <c r="C129" i="1"/>
  <c r="B129" i="1"/>
  <c r="C144" i="1" l="1"/>
  <c r="E144" i="1"/>
  <c r="G144" i="1"/>
  <c r="B144" i="1"/>
  <c r="F144" i="1"/>
  <c r="D144" i="1"/>
  <c r="E24" i="2"/>
  <c r="D24" i="2"/>
  <c r="C16" i="1"/>
  <c r="D16" i="1"/>
  <c r="D22" i="1" s="1"/>
  <c r="E16" i="1"/>
  <c r="F16" i="1"/>
  <c r="G16" i="1"/>
  <c r="C10" i="1"/>
  <c r="D10" i="1"/>
  <c r="E10" i="1"/>
  <c r="F10" i="1"/>
  <c r="G10" i="1"/>
  <c r="B10" i="1"/>
  <c r="B22" i="1" s="1"/>
  <c r="G22" i="1" l="1"/>
  <c r="C22" i="1"/>
  <c r="E22" i="1"/>
  <c r="F22" i="1"/>
  <c r="F24" i="2"/>
</calcChain>
</file>

<file path=xl/sharedStrings.xml><?xml version="1.0" encoding="utf-8"?>
<sst xmlns="http://schemas.openxmlformats.org/spreadsheetml/2006/main" count="257" uniqueCount="69">
  <si>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</si>
  <si>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</si>
  <si>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</si>
  <si>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</si>
  <si>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</si>
  <si>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</si>
  <si>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</si>
  <si>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</si>
  <si>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</si>
  <si>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</si>
  <si>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</si>
  <si>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</si>
  <si>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</si>
  <si>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</si>
  <si>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</si>
  <si>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</si>
  <si>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</si>
  <si>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</si>
  <si>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</si>
  <si>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</si>
  <si>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</si>
  <si>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</si>
  <si>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</si>
  <si>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</si>
  <si>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2019</t>
  </si>
  <si>
    <t>Уточнен план 2019 г.</t>
  </si>
  <si>
    <t>31 март 2019 г.</t>
  </si>
  <si>
    <t>30 юни 2019 г.</t>
  </si>
  <si>
    <t>30 септември 2019 г.</t>
  </si>
  <si>
    <t>31 декември 2019 г.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</si>
  <si>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733 от 2018 г.</t>
  </si>
  <si>
    <t>* Класификационен код съгласно Решение № 733 на Министерския съвет от 2018 г.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</si>
  <si>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</si>
  <si>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</si>
  <si>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</si>
  <si>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</si>
  <si>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</si>
  <si>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</si>
  <si>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</si>
  <si>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</si>
  <si>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</si>
  <si>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</si>
  <si>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</si>
  <si>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Политика в областта на съобщенията и информационните технологии</t>
  </si>
  <si>
    <t>2300.02.01</t>
  </si>
  <si>
    <t>Бюджетна програма „Развитие на съобщенията и информационните технологии”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</si>
  <si>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</si>
  <si>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</si>
  <si>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</si>
  <si>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</si>
  <si>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</si>
  <si>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</si>
  <si>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информационните технологии”</t>
    </r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</si>
  <si>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</si>
  <si>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 xml:space="preserve">Общо разходи по бюджетните програми на Министерството на транспорта, информационните технологии и съобщенията </t>
  </si>
  <si>
    <t xml:space="preserve">Лихви </t>
  </si>
  <si>
    <t xml:space="preserve"> Субсидии и други текущи трансфери за нефинансови предприятия</t>
  </si>
  <si>
    <t>Изготвил:</t>
  </si>
  <si>
    <t xml:space="preserve"> Началник отдел:</t>
  </si>
  <si>
    <t xml:space="preserve">         Мария Минчева</t>
  </si>
  <si>
    <t xml:space="preserve">               Марина Маринова</t>
  </si>
  <si>
    <t xml:space="preserve">              Марина Маринова</t>
  </si>
  <si>
    <t xml:space="preserve"> Платени данъци, такси и административни санкции</t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</si>
  <si>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</si>
  <si>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t xml:space="preserve">Субсидии за превоз на пътници на територията на Република България с железопътен транспорт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</si>
  <si>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t xml:space="preserve">Разноски по заведено дело в Международния арбитражен съд в Париж по проект "Изграждане на нов комбиниран мост между градовете Видин-Калафат" </t>
  </si>
  <si>
    <t>Съпътстващи разходи по проект "Пътна връзка за летище София" с обхват от бул. Брюксел до ул. "Мими Балканска"</t>
  </si>
  <si>
    <t xml:space="preserve">на Министерството на транспорта, информационните технологии и съобщенията към 30.09.2019 г. </t>
  </si>
  <si>
    <t>към 30.09.2019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</si>
</sst>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7" fillId="2" borderId="0" xfId="0" quotePrefix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zoomScale="115" zoomScaleNormal="115" workbookViewId="0">
      <selection sqref="A1:XFD1048576"/>
    </sheetView>
  </sheetViews>
  <sheetFormatPr defaultRowHeight="12.75" x14ac:dyDescent="0.2"/>
  <cols>
    <col min="1" max="1" width="15" style="12" customWidth="1"/>
    <col min="2" max="2" width="40" style="12" customWidth="1"/>
    <col min="3" max="8" width="12.83203125" style="12" customWidth="1"/>
    <col min="9" max="16384" width="9.33203125" style="12"/>
  </cols>
  <sheetData>
    <row r="3" spans="1:8" ht="42" customHeight="1" x14ac:dyDescent="0.2">
      <c r="A3" s="43" t="s">
        <v>15</v>
      </c>
      <c r="B3" s="43"/>
      <c r="C3" s="43"/>
      <c r="D3" s="43"/>
      <c r="E3" s="43"/>
      <c r="F3" s="43"/>
      <c r="G3" s="43"/>
      <c r="H3" s="43"/>
    </row>
    <row r="4" spans="1:8" ht="15.75" x14ac:dyDescent="0.2">
      <c r="A4" s="44" t="s">
        <v>67</v>
      </c>
      <c r="B4" s="44"/>
      <c r="C4" s="44"/>
      <c r="D4" s="44"/>
      <c r="E4" s="44"/>
      <c r="F4" s="44"/>
      <c r="G4" s="44"/>
      <c r="H4" s="44"/>
    </row>
    <row r="5" spans="1:8" x14ac:dyDescent="0.2">
      <c r="A5" s="45" t="s">
        <v>22</v>
      </c>
      <c r="B5" s="46"/>
      <c r="C5" s="46"/>
      <c r="D5" s="46"/>
      <c r="E5" s="46"/>
      <c r="F5" s="46"/>
      <c r="G5" s="46"/>
      <c r="H5" s="46"/>
    </row>
    <row r="6" spans="1:8" ht="15.75" x14ac:dyDescent="0.2">
      <c r="A6" s="27"/>
    </row>
    <row r="7" spans="1:8" ht="15.75" x14ac:dyDescent="0.2">
      <c r="A7" s="44" t="s">
        <v>16</v>
      </c>
      <c r="B7" s="44"/>
      <c r="C7" s="44"/>
      <c r="D7" s="44"/>
      <c r="E7" s="44"/>
      <c r="F7" s="44"/>
      <c r="G7" s="44"/>
      <c r="H7" s="44"/>
    </row>
    <row r="8" spans="1:8" ht="15.75" x14ac:dyDescent="0.2">
      <c r="A8" s="44" t="s">
        <v>68</v>
      </c>
      <c r="B8" s="44"/>
      <c r="C8" s="44"/>
      <c r="D8" s="44"/>
      <c r="E8" s="44"/>
      <c r="F8" s="44"/>
      <c r="G8" s="44"/>
      <c r="H8" s="44"/>
    </row>
    <row r="9" spans="1:8" x14ac:dyDescent="0.2">
      <c r="A9" s="46" t="s">
        <v>23</v>
      </c>
      <c r="B9" s="46"/>
      <c r="C9" s="46"/>
      <c r="D9" s="46"/>
      <c r="E9" s="46"/>
      <c r="F9" s="46"/>
      <c r="G9" s="46"/>
      <c r="H9" s="46"/>
    </row>
    <row r="10" spans="1:8" ht="13.5" thickBot="1" x14ac:dyDescent="0.25">
      <c r="A10" s="28" t="s">
        <v>3</v>
      </c>
      <c r="H10" s="29" t="s">
        <v>3</v>
      </c>
    </row>
    <row r="11" spans="1:8" ht="12.75" customHeight="1" x14ac:dyDescent="0.2">
      <c r="A11" s="40" t="s">
        <v>17</v>
      </c>
      <c r="B11" s="40" t="s">
        <v>18</v>
      </c>
      <c r="C11" s="40" t="s">
        <v>24</v>
      </c>
      <c r="D11" s="47" t="s">
        <v>25</v>
      </c>
      <c r="E11" s="15" t="s">
        <v>4</v>
      </c>
      <c r="F11" s="15" t="s">
        <v>4</v>
      </c>
      <c r="G11" s="15" t="s">
        <v>4</v>
      </c>
      <c r="H11" s="15" t="s">
        <v>4</v>
      </c>
    </row>
    <row r="12" spans="1:8" x14ac:dyDescent="0.2">
      <c r="A12" s="41"/>
      <c r="B12" s="41"/>
      <c r="C12" s="41"/>
      <c r="D12" s="48"/>
      <c r="E12" s="16" t="s">
        <v>5</v>
      </c>
      <c r="F12" s="16" t="s">
        <v>5</v>
      </c>
      <c r="G12" s="16" t="s">
        <v>5</v>
      </c>
      <c r="H12" s="16" t="s">
        <v>5</v>
      </c>
    </row>
    <row r="13" spans="1:8" ht="39" customHeight="1" thickBot="1" x14ac:dyDescent="0.25">
      <c r="A13" s="42"/>
      <c r="B13" s="42"/>
      <c r="C13" s="42"/>
      <c r="D13" s="49"/>
      <c r="E13" s="18" t="s">
        <v>26</v>
      </c>
      <c r="F13" s="19" t="s">
        <v>27</v>
      </c>
      <c r="G13" s="19" t="s">
        <v>28</v>
      </c>
      <c r="H13" s="19" t="s">
        <v>29</v>
      </c>
    </row>
    <row r="14" spans="1:8" ht="13.5" thickBot="1" x14ac:dyDescent="0.25">
      <c r="A14" s="1" t="s">
        <v>32</v>
      </c>
      <c r="B14" s="2" t="s">
        <v>33</v>
      </c>
      <c r="C14" s="21">
        <f>+C15+C16+C17+C18</f>
        <v>223753600</v>
      </c>
      <c r="D14" s="21">
        <f t="shared" ref="D14:H14" si="0">+D15+D16+D17+D18</f>
        <v>232020743</v>
      </c>
      <c r="E14" s="21">
        <f t="shared" si="0"/>
        <v>50926075</v>
      </c>
      <c r="F14" s="21">
        <f t="shared" si="0"/>
        <v>109853670</v>
      </c>
      <c r="G14" s="21">
        <f t="shared" si="0"/>
        <v>164839371</v>
      </c>
      <c r="H14" s="21">
        <f t="shared" si="0"/>
        <v>0</v>
      </c>
    </row>
    <row r="15" spans="1:8" ht="39" customHeight="1" thickBot="1" x14ac:dyDescent="0.25">
      <c r="A15" s="1" t="s">
        <v>34</v>
      </c>
      <c r="B15" s="3" t="s">
        <v>35</v>
      </c>
      <c r="C15" s="22"/>
      <c r="D15" s="22">
        <v>6234537</v>
      </c>
      <c r="E15" s="22">
        <v>486759</v>
      </c>
      <c r="F15" s="22">
        <v>6212206</v>
      </c>
      <c r="G15" s="22">
        <v>6626701</v>
      </c>
      <c r="H15" s="22"/>
    </row>
    <row r="16" spans="1:8" ht="51.75" thickBot="1" x14ac:dyDescent="0.25">
      <c r="A16" s="1" t="s">
        <v>36</v>
      </c>
      <c r="B16" s="3" t="s">
        <v>37</v>
      </c>
      <c r="C16" s="22">
        <v>220104600</v>
      </c>
      <c r="D16" s="22">
        <v>222137206</v>
      </c>
      <c r="E16" s="22">
        <v>50105396</v>
      </c>
      <c r="F16" s="22">
        <v>102850111</v>
      </c>
      <c r="G16" s="22">
        <v>156956261</v>
      </c>
      <c r="H16" s="22"/>
    </row>
    <row r="17" spans="1:8" ht="39" thickBot="1" x14ac:dyDescent="0.25">
      <c r="A17" s="1" t="s">
        <v>38</v>
      </c>
      <c r="B17" s="3" t="s">
        <v>39</v>
      </c>
      <c r="C17" s="22">
        <v>3394700</v>
      </c>
      <c r="D17" s="22">
        <v>3394700</v>
      </c>
      <c r="E17" s="22">
        <v>270957</v>
      </c>
      <c r="F17" s="22">
        <v>665725</v>
      </c>
      <c r="G17" s="22">
        <v>1077001</v>
      </c>
      <c r="H17" s="22"/>
    </row>
    <row r="18" spans="1:8" ht="39" thickBot="1" x14ac:dyDescent="0.25">
      <c r="A18" s="1" t="s">
        <v>40</v>
      </c>
      <c r="B18" s="3" t="s">
        <v>41</v>
      </c>
      <c r="C18" s="22">
        <v>254300</v>
      </c>
      <c r="D18" s="22">
        <v>254300</v>
      </c>
      <c r="E18" s="22">
        <v>62963</v>
      </c>
      <c r="F18" s="22">
        <v>125628</v>
      </c>
      <c r="G18" s="22">
        <v>179408</v>
      </c>
      <c r="H18" s="22"/>
    </row>
    <row r="19" spans="1:8" ht="13.5" thickBot="1" x14ac:dyDescent="0.25">
      <c r="A19" s="1"/>
      <c r="B19" s="4"/>
      <c r="C19" s="30"/>
      <c r="D19" s="30"/>
      <c r="E19" s="30"/>
      <c r="F19" s="30"/>
      <c r="G19" s="30"/>
      <c r="H19" s="30"/>
    </row>
    <row r="20" spans="1:8" ht="26.25" thickBot="1" x14ac:dyDescent="0.25">
      <c r="A20" s="1" t="s">
        <v>42</v>
      </c>
      <c r="B20" s="2" t="s">
        <v>43</v>
      </c>
      <c r="C20" s="21">
        <f>+C21</f>
        <v>22510400</v>
      </c>
      <c r="D20" s="21">
        <f t="shared" ref="D20:H20" si="1">+D21</f>
        <v>22510400</v>
      </c>
      <c r="E20" s="21">
        <f t="shared" si="1"/>
        <v>6409500</v>
      </c>
      <c r="F20" s="21">
        <f t="shared" si="1"/>
        <v>15619990</v>
      </c>
      <c r="G20" s="21">
        <f t="shared" si="1"/>
        <v>19564031</v>
      </c>
      <c r="H20" s="21">
        <f t="shared" si="1"/>
        <v>0</v>
      </c>
    </row>
    <row r="21" spans="1:8" ht="39" thickBot="1" x14ac:dyDescent="0.25">
      <c r="A21" s="1" t="s">
        <v>44</v>
      </c>
      <c r="B21" s="3" t="s">
        <v>45</v>
      </c>
      <c r="C21" s="22">
        <v>22510400</v>
      </c>
      <c r="D21" s="22">
        <v>22510400</v>
      </c>
      <c r="E21" s="22">
        <v>6409500</v>
      </c>
      <c r="F21" s="22">
        <v>15619990</v>
      </c>
      <c r="G21" s="22">
        <v>19564031</v>
      </c>
      <c r="H21" s="22"/>
    </row>
    <row r="22" spans="1:8" ht="13.5" thickBot="1" x14ac:dyDescent="0.25">
      <c r="A22" s="31"/>
      <c r="B22" s="32"/>
      <c r="C22" s="22"/>
      <c r="D22" s="22"/>
      <c r="E22" s="22"/>
      <c r="F22" s="22"/>
      <c r="G22" s="22"/>
      <c r="H22" s="22"/>
    </row>
    <row r="23" spans="1:8" ht="51.75" thickBot="1" x14ac:dyDescent="0.25">
      <c r="A23" s="1" t="s">
        <v>46</v>
      </c>
      <c r="B23" s="3" t="s">
        <v>47</v>
      </c>
      <c r="C23" s="22">
        <v>20962300</v>
      </c>
      <c r="D23" s="22">
        <v>26558595</v>
      </c>
      <c r="E23" s="22">
        <v>4777978</v>
      </c>
      <c r="F23" s="22">
        <v>9773869</v>
      </c>
      <c r="G23" s="22">
        <v>14773585</v>
      </c>
      <c r="H23" s="22"/>
    </row>
    <row r="24" spans="1:8" ht="13.5" thickBot="1" x14ac:dyDescent="0.25">
      <c r="A24" s="33"/>
      <c r="B24" s="2" t="s">
        <v>19</v>
      </c>
      <c r="C24" s="21">
        <f t="shared" ref="C24:H24" si="2">+C23+C20+C14</f>
        <v>267226300</v>
      </c>
      <c r="D24" s="21">
        <f t="shared" si="2"/>
        <v>281089738</v>
      </c>
      <c r="E24" s="21">
        <f t="shared" si="2"/>
        <v>62113553</v>
      </c>
      <c r="F24" s="21">
        <f t="shared" si="2"/>
        <v>135247529</v>
      </c>
      <c r="G24" s="21">
        <f t="shared" si="2"/>
        <v>199176987</v>
      </c>
      <c r="H24" s="21">
        <f t="shared" si="2"/>
        <v>0</v>
      </c>
    </row>
    <row r="25" spans="1:8" ht="15.75" x14ac:dyDescent="0.2">
      <c r="A25" s="38"/>
    </row>
    <row r="26" spans="1:8" ht="12.75" customHeight="1" x14ac:dyDescent="0.2">
      <c r="A26" s="39" t="s">
        <v>31</v>
      </c>
      <c r="B26" s="39"/>
      <c r="C26" s="39"/>
      <c r="D26" s="39"/>
      <c r="E26" s="39"/>
      <c r="F26" s="39"/>
      <c r="G26" s="39"/>
      <c r="H26" s="39"/>
    </row>
    <row r="27" spans="1:8" s="35" customFormat="1" ht="24.75" customHeight="1" x14ac:dyDescent="0.2">
      <c r="A27" s="34"/>
      <c r="B27" s="34"/>
      <c r="C27" s="34"/>
      <c r="D27" s="34"/>
      <c r="E27" s="34"/>
      <c r="F27" s="34"/>
      <c r="G27" s="34"/>
      <c r="H27" s="34"/>
    </row>
    <row r="28" spans="1:8" ht="24" customHeight="1" x14ac:dyDescent="0.2">
      <c r="A28" s="34"/>
      <c r="B28" s="34"/>
      <c r="C28" s="34"/>
      <c r="D28" s="34"/>
      <c r="E28" s="34"/>
      <c r="F28" s="34"/>
      <c r="G28" s="34"/>
      <c r="H28" s="34"/>
    </row>
    <row r="29" spans="1:8" ht="15.75" x14ac:dyDescent="0.25">
      <c r="B29" s="8" t="s">
        <v>57</v>
      </c>
      <c r="C29" s="9"/>
      <c r="D29" s="10" t="s">
        <v>58</v>
      </c>
      <c r="E29" s="11"/>
    </row>
    <row r="30" spans="1:8" ht="15.75" x14ac:dyDescent="0.25">
      <c r="B30" s="13" t="s">
        <v>59</v>
      </c>
      <c r="C30" s="14"/>
      <c r="D30" s="10" t="s">
        <v>61</v>
      </c>
      <c r="E30" s="11"/>
    </row>
  </sheetData>
  <mergeCells count="11">
    <mergeCell ref="A26:H26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1.4566929133858268" right="0.70866141732283472" top="0.27559055118110237" bottom="0.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zoomScale="115" zoomScaleNormal="115" workbookViewId="0">
      <selection sqref="A1:XFD1048576"/>
    </sheetView>
  </sheetViews>
  <sheetFormatPr defaultRowHeight="12.75" x14ac:dyDescent="0.2"/>
  <cols>
    <col min="1" max="1" width="51.6640625" style="12" customWidth="1"/>
    <col min="2" max="7" width="12.83203125" style="12" customWidth="1"/>
    <col min="8" max="16384" width="9.33203125" style="12"/>
  </cols>
  <sheetData>
    <row r="1" spans="1:8" ht="11.25" customHeight="1" x14ac:dyDescent="0.2"/>
    <row r="2" spans="1:8" ht="9" customHeight="1" x14ac:dyDescent="0.2"/>
    <row r="3" spans="1:8" ht="15.75" x14ac:dyDescent="0.2">
      <c r="A3" s="43" t="s">
        <v>0</v>
      </c>
      <c r="B3" s="43"/>
      <c r="C3" s="43"/>
      <c r="D3" s="43"/>
      <c r="E3" s="43"/>
      <c r="F3" s="43"/>
      <c r="G3" s="43"/>
    </row>
    <row r="4" spans="1:8" ht="15.75" x14ac:dyDescent="0.2">
      <c r="A4" s="43" t="s">
        <v>68</v>
      </c>
      <c r="B4" s="43"/>
      <c r="C4" s="43"/>
      <c r="D4" s="43"/>
      <c r="E4" s="43"/>
      <c r="F4" s="43"/>
      <c r="G4" s="43"/>
      <c r="H4" s="37"/>
    </row>
    <row r="5" spans="1:8" ht="13.5" thickBot="1" x14ac:dyDescent="0.25">
      <c r="A5" s="55" t="s">
        <v>1</v>
      </c>
      <c r="B5" s="55"/>
      <c r="C5" s="55"/>
      <c r="D5" s="55"/>
      <c r="E5" s="55"/>
      <c r="F5" s="55"/>
      <c r="G5" s="55"/>
    </row>
    <row r="6" spans="1:8" ht="13.5" customHeight="1" thickBot="1" x14ac:dyDescent="0.25">
      <c r="A6" s="52" t="s">
        <v>48</v>
      </c>
      <c r="B6" s="53"/>
      <c r="C6" s="53"/>
      <c r="D6" s="53"/>
      <c r="E6" s="53"/>
      <c r="F6" s="53"/>
      <c r="G6" s="54"/>
    </row>
    <row r="7" spans="1:8" ht="12.75" customHeight="1" x14ac:dyDescent="0.2">
      <c r="A7" s="36" t="s">
        <v>2</v>
      </c>
      <c r="B7" s="40" t="s">
        <v>24</v>
      </c>
      <c r="C7" s="47" t="s">
        <v>25</v>
      </c>
      <c r="D7" s="15" t="s">
        <v>4</v>
      </c>
      <c r="E7" s="15" t="s">
        <v>4</v>
      </c>
      <c r="F7" s="15" t="s">
        <v>4</v>
      </c>
      <c r="G7" s="15" t="s">
        <v>4</v>
      </c>
    </row>
    <row r="8" spans="1:8" x14ac:dyDescent="0.2">
      <c r="A8" s="36" t="s">
        <v>3</v>
      </c>
      <c r="B8" s="41"/>
      <c r="C8" s="48"/>
      <c r="D8" s="16" t="s">
        <v>5</v>
      </c>
      <c r="E8" s="16" t="s">
        <v>5</v>
      </c>
      <c r="F8" s="16" t="s">
        <v>5</v>
      </c>
      <c r="G8" s="16" t="s">
        <v>5</v>
      </c>
    </row>
    <row r="9" spans="1:8" ht="39" customHeight="1" thickBot="1" x14ac:dyDescent="0.25">
      <c r="A9" s="17"/>
      <c r="B9" s="42"/>
      <c r="C9" s="49"/>
      <c r="D9" s="18" t="s">
        <v>26</v>
      </c>
      <c r="E9" s="19" t="s">
        <v>27</v>
      </c>
      <c r="F9" s="19" t="s">
        <v>28</v>
      </c>
      <c r="G9" s="19" t="s">
        <v>29</v>
      </c>
    </row>
    <row r="10" spans="1:8" ht="13.5" thickBot="1" x14ac:dyDescent="0.25">
      <c r="A10" s="20" t="s">
        <v>6</v>
      </c>
      <c r="B10" s="21">
        <f>+B12+B13+B14</f>
        <v>0</v>
      </c>
      <c r="C10" s="21">
        <f t="shared" ref="C10:G10" si="0">+C12+C13+C14</f>
        <v>0</v>
      </c>
      <c r="D10" s="21">
        <f t="shared" si="0"/>
        <v>0</v>
      </c>
      <c r="E10" s="21">
        <f t="shared" si="0"/>
        <v>0</v>
      </c>
      <c r="F10" s="21">
        <f t="shared" si="0"/>
        <v>0</v>
      </c>
      <c r="G10" s="21">
        <f t="shared" si="0"/>
        <v>0</v>
      </c>
    </row>
    <row r="11" spans="1:8" ht="13.5" thickBot="1" x14ac:dyDescent="0.25">
      <c r="A11" s="7" t="s">
        <v>7</v>
      </c>
      <c r="B11" s="22"/>
      <c r="C11" s="22"/>
      <c r="D11" s="22"/>
      <c r="E11" s="22"/>
      <c r="F11" s="22"/>
      <c r="G11" s="22"/>
    </row>
    <row r="12" spans="1:8" ht="13.5" thickBot="1" x14ac:dyDescent="0.25">
      <c r="A12" s="5" t="s">
        <v>8</v>
      </c>
      <c r="B12" s="22"/>
      <c r="C12" s="22"/>
      <c r="D12" s="22"/>
      <c r="E12" s="22"/>
      <c r="F12" s="22"/>
      <c r="G12" s="22"/>
    </row>
    <row r="13" spans="1:8" ht="13.5" thickBot="1" x14ac:dyDescent="0.25">
      <c r="A13" s="5" t="s">
        <v>9</v>
      </c>
      <c r="B13" s="22"/>
      <c r="C13" s="22"/>
      <c r="D13" s="22"/>
      <c r="E13" s="22"/>
      <c r="F13" s="22"/>
      <c r="G13" s="22"/>
    </row>
    <row r="14" spans="1:8" ht="13.5" thickBot="1" x14ac:dyDescent="0.25">
      <c r="A14" s="5" t="s">
        <v>10</v>
      </c>
      <c r="B14" s="22"/>
      <c r="C14" s="22"/>
      <c r="D14" s="22"/>
      <c r="E14" s="22"/>
      <c r="F14" s="22"/>
      <c r="G14" s="22"/>
    </row>
    <row r="15" spans="1:8" ht="13.5" thickBot="1" x14ac:dyDescent="0.25">
      <c r="A15" s="7"/>
      <c r="B15" s="22"/>
      <c r="C15" s="22"/>
      <c r="D15" s="22"/>
      <c r="E15" s="22"/>
      <c r="F15" s="22"/>
      <c r="G15" s="22"/>
    </row>
    <row r="16" spans="1:8" ht="26.25" thickBot="1" x14ac:dyDescent="0.25">
      <c r="A16" s="20" t="s">
        <v>11</v>
      </c>
      <c r="B16" s="21">
        <f>+SUM(B17:B21)</f>
        <v>0</v>
      </c>
      <c r="C16" s="21">
        <f t="shared" ref="C16:G16" si="1">+SUM(C17:C21)</f>
        <v>6234537</v>
      </c>
      <c r="D16" s="21">
        <f t="shared" si="1"/>
        <v>486759</v>
      </c>
      <c r="E16" s="21">
        <f t="shared" si="1"/>
        <v>6212206</v>
      </c>
      <c r="F16" s="21">
        <f t="shared" si="1"/>
        <v>6626701</v>
      </c>
      <c r="G16" s="21">
        <f t="shared" si="1"/>
        <v>0</v>
      </c>
    </row>
    <row r="17" spans="1:7" ht="13.5" thickBot="1" x14ac:dyDescent="0.25">
      <c r="A17" s="7" t="s">
        <v>20</v>
      </c>
      <c r="B17" s="22"/>
      <c r="C17" s="22"/>
      <c r="D17" s="22"/>
      <c r="E17" s="22"/>
      <c r="F17" s="22"/>
      <c r="G17" s="22"/>
    </row>
    <row r="18" spans="1:7" ht="51.75" thickBot="1" x14ac:dyDescent="0.25">
      <c r="A18" s="5" t="s">
        <v>65</v>
      </c>
      <c r="B18" s="22"/>
      <c r="C18" s="22">
        <v>900000</v>
      </c>
      <c r="D18" s="22">
        <v>51323</v>
      </c>
      <c r="E18" s="22">
        <f>891118</f>
        <v>891118</v>
      </c>
      <c r="F18" s="22">
        <f>891118</f>
        <v>891118</v>
      </c>
      <c r="G18" s="22"/>
    </row>
    <row r="19" spans="1:7" ht="15" customHeight="1" thickBot="1" x14ac:dyDescent="0.25">
      <c r="A19" s="5" t="s">
        <v>62</v>
      </c>
      <c r="B19" s="22"/>
      <c r="C19" s="22"/>
      <c r="D19" s="22"/>
      <c r="E19" s="22">
        <v>4761</v>
      </c>
      <c r="F19" s="22">
        <v>4761</v>
      </c>
      <c r="G19" s="22"/>
    </row>
    <row r="20" spans="1:7" ht="13.5" thickBot="1" x14ac:dyDescent="0.25">
      <c r="A20" s="6" t="s">
        <v>55</v>
      </c>
      <c r="B20" s="22"/>
      <c r="C20" s="22">
        <v>5314537</v>
      </c>
      <c r="D20" s="22">
        <v>435172</v>
      </c>
      <c r="E20" s="22">
        <v>5314537</v>
      </c>
      <c r="F20" s="22">
        <v>5729032</v>
      </c>
      <c r="G20" s="22"/>
    </row>
    <row r="21" spans="1:7" ht="39" thickBot="1" x14ac:dyDescent="0.25">
      <c r="A21" s="5" t="s">
        <v>66</v>
      </c>
      <c r="B21" s="22"/>
      <c r="C21" s="22">
        <v>20000</v>
      </c>
      <c r="D21" s="22">
        <v>264</v>
      </c>
      <c r="E21" s="22">
        <v>1790</v>
      </c>
      <c r="F21" s="22">
        <v>1790</v>
      </c>
      <c r="G21" s="22"/>
    </row>
    <row r="22" spans="1:7" ht="13.5" thickBot="1" x14ac:dyDescent="0.25">
      <c r="A22" s="20" t="s">
        <v>13</v>
      </c>
      <c r="B22" s="21">
        <f>+B16+B10</f>
        <v>0</v>
      </c>
      <c r="C22" s="21">
        <f t="shared" ref="C22:G22" si="2">+C16+C10</f>
        <v>6234537</v>
      </c>
      <c r="D22" s="21">
        <f t="shared" si="2"/>
        <v>486759</v>
      </c>
      <c r="E22" s="21">
        <f t="shared" si="2"/>
        <v>6212206</v>
      </c>
      <c r="F22" s="21">
        <f t="shared" si="2"/>
        <v>6626701</v>
      </c>
      <c r="G22" s="21">
        <f t="shared" si="2"/>
        <v>0</v>
      </c>
    </row>
    <row r="23" spans="1:7" ht="11.25" customHeight="1" thickBot="1" x14ac:dyDescent="0.25">
      <c r="A23" s="7"/>
      <c r="B23" s="22"/>
      <c r="C23" s="22"/>
      <c r="D23" s="22"/>
      <c r="E23" s="22"/>
      <c r="F23" s="22"/>
      <c r="G23" s="22"/>
    </row>
    <row r="24" spans="1:7" ht="13.5" thickBot="1" x14ac:dyDescent="0.25">
      <c r="A24" s="7" t="s">
        <v>14</v>
      </c>
      <c r="B24" s="23"/>
      <c r="C24" s="23"/>
      <c r="D24" s="23"/>
      <c r="E24" s="23"/>
      <c r="F24" s="23"/>
      <c r="G24" s="23"/>
    </row>
    <row r="25" spans="1:7" ht="16.5" thickBot="1" x14ac:dyDescent="0.25">
      <c r="A25" s="24"/>
    </row>
    <row r="26" spans="1:7" ht="24.75" customHeight="1" thickBot="1" x14ac:dyDescent="0.25">
      <c r="A26" s="52" t="s">
        <v>49</v>
      </c>
      <c r="B26" s="53"/>
      <c r="C26" s="53"/>
      <c r="D26" s="53"/>
      <c r="E26" s="53"/>
      <c r="F26" s="53"/>
      <c r="G26" s="54"/>
    </row>
    <row r="27" spans="1:7" x14ac:dyDescent="0.2">
      <c r="A27" s="36" t="s">
        <v>2</v>
      </c>
      <c r="B27" s="40" t="s">
        <v>24</v>
      </c>
      <c r="C27" s="47" t="s">
        <v>25</v>
      </c>
      <c r="D27" s="15" t="s">
        <v>4</v>
      </c>
      <c r="E27" s="15" t="s">
        <v>4</v>
      </c>
      <c r="F27" s="15" t="s">
        <v>4</v>
      </c>
      <c r="G27" s="15" t="s">
        <v>4</v>
      </c>
    </row>
    <row r="28" spans="1:7" x14ac:dyDescent="0.2">
      <c r="A28" s="36" t="s">
        <v>3</v>
      </c>
      <c r="B28" s="41"/>
      <c r="C28" s="48"/>
      <c r="D28" s="16" t="s">
        <v>5</v>
      </c>
      <c r="E28" s="16" t="s">
        <v>5</v>
      </c>
      <c r="F28" s="16" t="s">
        <v>5</v>
      </c>
      <c r="G28" s="16" t="s">
        <v>5</v>
      </c>
    </row>
    <row r="29" spans="1:7" ht="39" customHeight="1" thickBot="1" x14ac:dyDescent="0.25">
      <c r="A29" s="17"/>
      <c r="B29" s="42"/>
      <c r="C29" s="49"/>
      <c r="D29" s="18" t="s">
        <v>26</v>
      </c>
      <c r="E29" s="19" t="s">
        <v>27</v>
      </c>
      <c r="F29" s="19" t="s">
        <v>28</v>
      </c>
      <c r="G29" s="19" t="s">
        <v>29</v>
      </c>
    </row>
    <row r="30" spans="1:7" ht="13.5" thickBot="1" x14ac:dyDescent="0.25">
      <c r="A30" s="20" t="s">
        <v>6</v>
      </c>
      <c r="B30" s="21">
        <f>+B32+B33+B34</f>
        <v>45104600</v>
      </c>
      <c r="C30" s="21">
        <f t="shared" ref="C30:G30" si="3">+C32+C33+C34</f>
        <v>45844118</v>
      </c>
      <c r="D30" s="21">
        <f t="shared" si="3"/>
        <v>6751374</v>
      </c>
      <c r="E30" s="21">
        <f t="shared" si="3"/>
        <v>15746089</v>
      </c>
      <c r="F30" s="21">
        <f t="shared" si="3"/>
        <v>27318562</v>
      </c>
      <c r="G30" s="21">
        <f t="shared" si="3"/>
        <v>0</v>
      </c>
    </row>
    <row r="31" spans="1:7" ht="13.5" thickBot="1" x14ac:dyDescent="0.25">
      <c r="A31" s="7" t="s">
        <v>7</v>
      </c>
      <c r="B31" s="22"/>
      <c r="C31" s="22"/>
      <c r="D31" s="22"/>
      <c r="E31" s="22"/>
      <c r="F31" s="22"/>
      <c r="G31" s="22"/>
    </row>
    <row r="32" spans="1:7" ht="13.5" thickBot="1" x14ac:dyDescent="0.25">
      <c r="A32" s="5" t="s">
        <v>8</v>
      </c>
      <c r="B32" s="22">
        <v>21827200</v>
      </c>
      <c r="C32" s="22">
        <v>21886344</v>
      </c>
      <c r="D32" s="22">
        <v>4795282</v>
      </c>
      <c r="E32" s="22">
        <v>9852497</v>
      </c>
      <c r="F32" s="22">
        <v>15075176</v>
      </c>
      <c r="G32" s="22"/>
    </row>
    <row r="33" spans="1:7" ht="13.5" thickBot="1" x14ac:dyDescent="0.25">
      <c r="A33" s="5" t="s">
        <v>9</v>
      </c>
      <c r="B33" s="22">
        <v>18699400</v>
      </c>
      <c r="C33" s="22">
        <v>19328774</v>
      </c>
      <c r="D33" s="22">
        <v>1923533</v>
      </c>
      <c r="E33" s="22">
        <v>4969115</v>
      </c>
      <c r="F33" s="22">
        <v>9744887</v>
      </c>
      <c r="G33" s="22"/>
    </row>
    <row r="34" spans="1:7" ht="13.5" thickBot="1" x14ac:dyDescent="0.25">
      <c r="A34" s="5" t="s">
        <v>10</v>
      </c>
      <c r="B34" s="22">
        <v>4578000</v>
      </c>
      <c r="C34" s="22">
        <v>4629000</v>
      </c>
      <c r="D34" s="22">
        <v>32559</v>
      </c>
      <c r="E34" s="22">
        <v>924477</v>
      </c>
      <c r="F34" s="22">
        <v>2498499</v>
      </c>
      <c r="G34" s="22"/>
    </row>
    <row r="35" spans="1:7" ht="13.5" thickBot="1" x14ac:dyDescent="0.25">
      <c r="A35" s="7"/>
      <c r="B35" s="22"/>
      <c r="C35" s="22"/>
      <c r="D35" s="22"/>
      <c r="E35" s="22"/>
      <c r="F35" s="22"/>
      <c r="G35" s="22"/>
    </row>
    <row r="36" spans="1:7" ht="26.25" thickBot="1" x14ac:dyDescent="0.25">
      <c r="A36" s="20" t="s">
        <v>11</v>
      </c>
      <c r="B36" s="21">
        <f>+SUM(B37:B40)</f>
        <v>175000000</v>
      </c>
      <c r="C36" s="21">
        <f t="shared" ref="C36:G36" si="4">+SUM(C37:C40)</f>
        <v>176293088</v>
      </c>
      <c r="D36" s="21">
        <f t="shared" si="4"/>
        <v>43354022</v>
      </c>
      <c r="E36" s="21">
        <f t="shared" si="4"/>
        <v>87104022</v>
      </c>
      <c r="F36" s="21">
        <f t="shared" si="4"/>
        <v>129637699</v>
      </c>
      <c r="G36" s="21">
        <f t="shared" si="4"/>
        <v>0</v>
      </c>
    </row>
    <row r="37" spans="1:7" ht="13.5" thickBot="1" x14ac:dyDescent="0.25">
      <c r="A37" s="7" t="s">
        <v>20</v>
      </c>
      <c r="B37" s="22"/>
      <c r="C37" s="22"/>
      <c r="D37" s="22"/>
      <c r="E37" s="22"/>
      <c r="F37" s="22"/>
      <c r="G37" s="22"/>
    </row>
    <row r="38" spans="1:7" ht="69.75" customHeight="1" thickBot="1" x14ac:dyDescent="0.25">
      <c r="A38" s="7" t="s">
        <v>64</v>
      </c>
      <c r="B38" s="22">
        <v>175000000</v>
      </c>
      <c r="C38" s="22">
        <v>175000000</v>
      </c>
      <c r="D38" s="22">
        <v>43354022</v>
      </c>
      <c r="E38" s="22">
        <v>87104022</v>
      </c>
      <c r="F38" s="22">
        <v>129637699</v>
      </c>
      <c r="G38" s="22"/>
    </row>
    <row r="39" spans="1:7" ht="26.25" thickBot="1" x14ac:dyDescent="0.25">
      <c r="A39" s="7" t="s">
        <v>56</v>
      </c>
      <c r="B39" s="22">
        <v>0</v>
      </c>
      <c r="C39" s="22">
        <v>1293088</v>
      </c>
      <c r="D39" s="22">
        <v>0</v>
      </c>
      <c r="E39" s="22">
        <v>0</v>
      </c>
      <c r="F39" s="22"/>
      <c r="G39" s="22"/>
    </row>
    <row r="40" spans="1:7" ht="12" customHeight="1" thickBot="1" x14ac:dyDescent="0.25">
      <c r="A40" s="7"/>
      <c r="B40" s="22"/>
      <c r="C40" s="22"/>
      <c r="D40" s="22"/>
      <c r="E40" s="22"/>
      <c r="F40" s="22"/>
      <c r="G40" s="22"/>
    </row>
    <row r="41" spans="1:7" ht="13.5" thickBot="1" x14ac:dyDescent="0.25">
      <c r="A41" s="20" t="s">
        <v>13</v>
      </c>
      <c r="B41" s="21">
        <f>+B36+B30</f>
        <v>220104600</v>
      </c>
      <c r="C41" s="21">
        <f t="shared" ref="C41:G41" si="5">+C36+C30</f>
        <v>222137206</v>
      </c>
      <c r="D41" s="21">
        <f t="shared" si="5"/>
        <v>50105396</v>
      </c>
      <c r="E41" s="21">
        <f t="shared" si="5"/>
        <v>102850111</v>
      </c>
      <c r="F41" s="21">
        <f t="shared" si="5"/>
        <v>156956261</v>
      </c>
      <c r="G41" s="21">
        <f t="shared" si="5"/>
        <v>0</v>
      </c>
    </row>
    <row r="42" spans="1:7" ht="13.5" thickBot="1" x14ac:dyDescent="0.25">
      <c r="A42" s="7"/>
      <c r="B42" s="22"/>
      <c r="C42" s="22"/>
      <c r="D42" s="22"/>
      <c r="E42" s="22"/>
      <c r="F42" s="22"/>
      <c r="G42" s="22"/>
    </row>
    <row r="43" spans="1:7" ht="13.5" thickBot="1" x14ac:dyDescent="0.25">
      <c r="A43" s="7" t="s">
        <v>14</v>
      </c>
      <c r="B43" s="23">
        <v>1086</v>
      </c>
      <c r="C43" s="23">
        <v>1086</v>
      </c>
      <c r="D43" s="23">
        <v>971</v>
      </c>
      <c r="E43" s="23">
        <v>980</v>
      </c>
      <c r="F43" s="23">
        <v>978</v>
      </c>
      <c r="G43" s="23"/>
    </row>
    <row r="44" spans="1:7" ht="16.5" thickBot="1" x14ac:dyDescent="0.25">
      <c r="A44" s="24"/>
    </row>
    <row r="45" spans="1:7" ht="13.5" customHeight="1" thickBot="1" x14ac:dyDescent="0.25">
      <c r="A45" s="52" t="s">
        <v>50</v>
      </c>
      <c r="B45" s="53"/>
      <c r="C45" s="53"/>
      <c r="D45" s="53"/>
      <c r="E45" s="53"/>
      <c r="F45" s="53"/>
      <c r="G45" s="54"/>
    </row>
    <row r="46" spans="1:7" x14ac:dyDescent="0.2">
      <c r="A46" s="36" t="s">
        <v>2</v>
      </c>
      <c r="B46" s="40" t="s">
        <v>24</v>
      </c>
      <c r="C46" s="47" t="s">
        <v>25</v>
      </c>
      <c r="D46" s="15" t="s">
        <v>4</v>
      </c>
      <c r="E46" s="15" t="s">
        <v>4</v>
      </c>
      <c r="F46" s="15" t="s">
        <v>4</v>
      </c>
      <c r="G46" s="15" t="s">
        <v>4</v>
      </c>
    </row>
    <row r="47" spans="1:7" x14ac:dyDescent="0.2">
      <c r="A47" s="36" t="s">
        <v>3</v>
      </c>
      <c r="B47" s="41"/>
      <c r="C47" s="48"/>
      <c r="D47" s="16" t="s">
        <v>5</v>
      </c>
      <c r="E47" s="16" t="s">
        <v>5</v>
      </c>
      <c r="F47" s="16" t="s">
        <v>5</v>
      </c>
      <c r="G47" s="16" t="s">
        <v>5</v>
      </c>
    </row>
    <row r="48" spans="1:7" ht="39" customHeight="1" thickBot="1" x14ac:dyDescent="0.25">
      <c r="A48" s="17"/>
      <c r="B48" s="42"/>
      <c r="C48" s="49"/>
      <c r="D48" s="18" t="s">
        <v>26</v>
      </c>
      <c r="E48" s="19" t="s">
        <v>27</v>
      </c>
      <c r="F48" s="19" t="s">
        <v>28</v>
      </c>
      <c r="G48" s="19" t="s">
        <v>29</v>
      </c>
    </row>
    <row r="49" spans="1:7" ht="13.5" thickBot="1" x14ac:dyDescent="0.25">
      <c r="A49" s="20" t="s">
        <v>6</v>
      </c>
      <c r="B49" s="21">
        <f>+B51+B52+B53</f>
        <v>3394700</v>
      </c>
      <c r="C49" s="21">
        <f t="shared" ref="C49:G49" si="6">+C51+C52+C53</f>
        <v>3394700</v>
      </c>
      <c r="D49" s="21">
        <f t="shared" si="6"/>
        <v>270957</v>
      </c>
      <c r="E49" s="21">
        <f t="shared" si="6"/>
        <v>665725</v>
      </c>
      <c r="F49" s="21">
        <f t="shared" si="6"/>
        <v>1077001</v>
      </c>
      <c r="G49" s="21">
        <f t="shared" si="6"/>
        <v>0</v>
      </c>
    </row>
    <row r="50" spans="1:7" ht="13.5" thickBot="1" x14ac:dyDescent="0.25">
      <c r="A50" s="7" t="s">
        <v>7</v>
      </c>
      <c r="B50" s="22"/>
      <c r="C50" s="22"/>
      <c r="D50" s="22"/>
      <c r="E50" s="22"/>
      <c r="F50" s="22"/>
      <c r="G50" s="22"/>
    </row>
    <row r="51" spans="1:7" ht="13.5" thickBot="1" x14ac:dyDescent="0.25">
      <c r="A51" s="5" t="s">
        <v>8</v>
      </c>
      <c r="B51" s="22">
        <v>1033900</v>
      </c>
      <c r="C51" s="22">
        <v>1033900</v>
      </c>
      <c r="D51" s="22">
        <v>241946</v>
      </c>
      <c r="E51" s="22">
        <v>521926</v>
      </c>
      <c r="F51" s="22">
        <v>773388</v>
      </c>
      <c r="G51" s="22"/>
    </row>
    <row r="52" spans="1:7" ht="13.5" thickBot="1" x14ac:dyDescent="0.25">
      <c r="A52" s="5" t="s">
        <v>9</v>
      </c>
      <c r="B52" s="22">
        <v>2167800</v>
      </c>
      <c r="C52" s="22">
        <v>2167800</v>
      </c>
      <c r="D52" s="22">
        <v>29011</v>
      </c>
      <c r="E52" s="22">
        <v>143799</v>
      </c>
      <c r="F52" s="22">
        <v>303613</v>
      </c>
      <c r="G52" s="22"/>
    </row>
    <row r="53" spans="1:7" ht="13.5" thickBot="1" x14ac:dyDescent="0.25">
      <c r="A53" s="5" t="s">
        <v>10</v>
      </c>
      <c r="B53" s="22">
        <v>193000</v>
      </c>
      <c r="C53" s="22">
        <v>193000</v>
      </c>
      <c r="D53" s="22"/>
      <c r="E53" s="22"/>
      <c r="F53" s="22"/>
      <c r="G53" s="22"/>
    </row>
    <row r="54" spans="1:7" ht="13.5" thickBot="1" x14ac:dyDescent="0.25">
      <c r="A54" s="7"/>
      <c r="B54" s="22"/>
      <c r="C54" s="22"/>
      <c r="D54" s="22"/>
      <c r="E54" s="22"/>
      <c r="F54" s="22"/>
      <c r="G54" s="22"/>
    </row>
    <row r="55" spans="1:7" ht="26.25" thickBot="1" x14ac:dyDescent="0.25">
      <c r="A55" s="20" t="s">
        <v>11</v>
      </c>
      <c r="B55" s="21">
        <f>+SUM(B56:B59)</f>
        <v>0</v>
      </c>
      <c r="C55" s="21">
        <f t="shared" ref="C55:G55" si="7">+SUM(C56:C59)</f>
        <v>0</v>
      </c>
      <c r="D55" s="21">
        <f t="shared" si="7"/>
        <v>0</v>
      </c>
      <c r="E55" s="21">
        <f t="shared" si="7"/>
        <v>0</v>
      </c>
      <c r="F55" s="21">
        <f t="shared" si="7"/>
        <v>0</v>
      </c>
      <c r="G55" s="21">
        <f t="shared" si="7"/>
        <v>0</v>
      </c>
    </row>
    <row r="56" spans="1:7" ht="13.5" thickBot="1" x14ac:dyDescent="0.25">
      <c r="A56" s="7" t="s">
        <v>20</v>
      </c>
      <c r="B56" s="22"/>
      <c r="C56" s="22"/>
      <c r="D56" s="22"/>
      <c r="E56" s="22"/>
      <c r="F56" s="22"/>
      <c r="G56" s="22"/>
    </row>
    <row r="57" spans="1:7" ht="12" customHeight="1" thickBot="1" x14ac:dyDescent="0.25">
      <c r="A57" s="7" t="s">
        <v>12</v>
      </c>
      <c r="B57" s="22"/>
      <c r="C57" s="22"/>
      <c r="D57" s="22"/>
      <c r="E57" s="22"/>
      <c r="F57" s="22"/>
      <c r="G57" s="22"/>
    </row>
    <row r="58" spans="1:7" ht="11.25" customHeight="1" thickBot="1" x14ac:dyDescent="0.25">
      <c r="A58" s="7" t="s">
        <v>12</v>
      </c>
      <c r="B58" s="22"/>
      <c r="C58" s="22"/>
      <c r="D58" s="22"/>
      <c r="E58" s="22"/>
      <c r="F58" s="22"/>
      <c r="G58" s="22"/>
    </row>
    <row r="59" spans="1:7" ht="11.25" customHeight="1" thickBot="1" x14ac:dyDescent="0.25">
      <c r="A59" s="7"/>
      <c r="B59" s="22"/>
      <c r="C59" s="22"/>
      <c r="D59" s="22"/>
      <c r="E59" s="22"/>
      <c r="F59" s="22"/>
      <c r="G59" s="22"/>
    </row>
    <row r="60" spans="1:7" ht="13.5" thickBot="1" x14ac:dyDescent="0.25">
      <c r="A60" s="20" t="s">
        <v>13</v>
      </c>
      <c r="B60" s="21">
        <f>+B55+B49</f>
        <v>3394700</v>
      </c>
      <c r="C60" s="21">
        <f t="shared" ref="C60:G60" si="8">+C55+C49</f>
        <v>3394700</v>
      </c>
      <c r="D60" s="21">
        <f t="shared" si="8"/>
        <v>270957</v>
      </c>
      <c r="E60" s="21">
        <f t="shared" si="8"/>
        <v>665725</v>
      </c>
      <c r="F60" s="21">
        <f t="shared" si="8"/>
        <v>1077001</v>
      </c>
      <c r="G60" s="21">
        <f t="shared" si="8"/>
        <v>0</v>
      </c>
    </row>
    <row r="61" spans="1:7" ht="11.25" customHeight="1" thickBot="1" x14ac:dyDescent="0.25">
      <c r="A61" s="7"/>
      <c r="B61" s="22"/>
      <c r="C61" s="22"/>
      <c r="D61" s="22"/>
      <c r="E61" s="22"/>
      <c r="F61" s="22"/>
      <c r="G61" s="22"/>
    </row>
    <row r="62" spans="1:7" ht="13.5" thickBot="1" x14ac:dyDescent="0.25">
      <c r="A62" s="7" t="s">
        <v>14</v>
      </c>
      <c r="B62" s="23">
        <v>57</v>
      </c>
      <c r="C62" s="23">
        <v>57</v>
      </c>
      <c r="D62" s="23">
        <v>49</v>
      </c>
      <c r="E62" s="23">
        <v>48</v>
      </c>
      <c r="F62" s="23">
        <v>51</v>
      </c>
      <c r="G62" s="23"/>
    </row>
    <row r="63" spans="1:7" ht="16.5" thickBot="1" x14ac:dyDescent="0.25">
      <c r="A63" s="24"/>
    </row>
    <row r="64" spans="1:7" ht="13.5" customHeight="1" thickBot="1" x14ac:dyDescent="0.25">
      <c r="A64" s="52" t="s">
        <v>51</v>
      </c>
      <c r="B64" s="53"/>
      <c r="C64" s="53"/>
      <c r="D64" s="53"/>
      <c r="E64" s="53"/>
      <c r="F64" s="53"/>
      <c r="G64" s="54"/>
    </row>
    <row r="65" spans="1:7" ht="12.75" customHeight="1" x14ac:dyDescent="0.2">
      <c r="A65" s="36" t="s">
        <v>2</v>
      </c>
      <c r="B65" s="40" t="s">
        <v>24</v>
      </c>
      <c r="C65" s="47" t="s">
        <v>25</v>
      </c>
      <c r="D65" s="15" t="s">
        <v>4</v>
      </c>
      <c r="E65" s="15" t="s">
        <v>4</v>
      </c>
      <c r="F65" s="15" t="s">
        <v>4</v>
      </c>
      <c r="G65" s="15" t="s">
        <v>4</v>
      </c>
    </row>
    <row r="66" spans="1:7" x14ac:dyDescent="0.2">
      <c r="A66" s="36" t="s">
        <v>3</v>
      </c>
      <c r="B66" s="41"/>
      <c r="C66" s="48"/>
      <c r="D66" s="16" t="s">
        <v>5</v>
      </c>
      <c r="E66" s="16" t="s">
        <v>5</v>
      </c>
      <c r="F66" s="16" t="s">
        <v>5</v>
      </c>
      <c r="G66" s="16" t="s">
        <v>5</v>
      </c>
    </row>
    <row r="67" spans="1:7" ht="39" customHeight="1" thickBot="1" x14ac:dyDescent="0.25">
      <c r="A67" s="17"/>
      <c r="B67" s="42"/>
      <c r="C67" s="49"/>
      <c r="D67" s="18" t="s">
        <v>26</v>
      </c>
      <c r="E67" s="19" t="s">
        <v>27</v>
      </c>
      <c r="F67" s="19" t="s">
        <v>28</v>
      </c>
      <c r="G67" s="19" t="s">
        <v>29</v>
      </c>
    </row>
    <row r="68" spans="1:7" ht="13.5" thickBot="1" x14ac:dyDescent="0.25">
      <c r="A68" s="20" t="s">
        <v>6</v>
      </c>
      <c r="B68" s="21">
        <f>+B70+B71+B72</f>
        <v>254300</v>
      </c>
      <c r="C68" s="21">
        <f t="shared" ref="C68:G68" si="9">+C70+C71+C72</f>
        <v>254300</v>
      </c>
      <c r="D68" s="21">
        <f t="shared" si="9"/>
        <v>62963</v>
      </c>
      <c r="E68" s="21">
        <f t="shared" si="9"/>
        <v>125628</v>
      </c>
      <c r="F68" s="21">
        <f t="shared" si="9"/>
        <v>179408</v>
      </c>
      <c r="G68" s="21">
        <f t="shared" si="9"/>
        <v>0</v>
      </c>
    </row>
    <row r="69" spans="1:7" ht="13.5" thickBot="1" x14ac:dyDescent="0.25">
      <c r="A69" s="7" t="s">
        <v>7</v>
      </c>
      <c r="B69" s="22"/>
      <c r="C69" s="22"/>
      <c r="D69" s="22"/>
      <c r="E69" s="22"/>
      <c r="F69" s="22"/>
      <c r="G69" s="22"/>
    </row>
    <row r="70" spans="1:7" ht="13.5" thickBot="1" x14ac:dyDescent="0.25">
      <c r="A70" s="5" t="s">
        <v>8</v>
      </c>
      <c r="B70" s="22">
        <v>154300</v>
      </c>
      <c r="C70" s="22">
        <v>156125</v>
      </c>
      <c r="D70" s="22">
        <v>58948</v>
      </c>
      <c r="E70" s="22">
        <v>111284</v>
      </c>
      <c r="F70" s="22">
        <v>157227</v>
      </c>
      <c r="G70" s="22"/>
    </row>
    <row r="71" spans="1:7" ht="13.5" thickBot="1" x14ac:dyDescent="0.25">
      <c r="A71" s="5" t="s">
        <v>9</v>
      </c>
      <c r="B71" s="22">
        <v>100000</v>
      </c>
      <c r="C71" s="22">
        <v>98175</v>
      </c>
      <c r="D71" s="22">
        <v>4015</v>
      </c>
      <c r="E71" s="22">
        <v>14344</v>
      </c>
      <c r="F71" s="22">
        <v>22181</v>
      </c>
      <c r="G71" s="22"/>
    </row>
    <row r="72" spans="1:7" ht="13.5" thickBot="1" x14ac:dyDescent="0.25">
      <c r="A72" s="5" t="s">
        <v>10</v>
      </c>
      <c r="B72" s="22"/>
      <c r="C72" s="22"/>
      <c r="D72" s="22"/>
      <c r="E72" s="22"/>
      <c r="F72" s="22"/>
      <c r="G72" s="22"/>
    </row>
    <row r="73" spans="1:7" ht="13.5" thickBot="1" x14ac:dyDescent="0.25">
      <c r="A73" s="7"/>
      <c r="B73" s="22"/>
      <c r="C73" s="22"/>
      <c r="D73" s="22"/>
      <c r="E73" s="22"/>
      <c r="F73" s="22"/>
      <c r="G73" s="22"/>
    </row>
    <row r="74" spans="1:7" ht="26.25" thickBot="1" x14ac:dyDescent="0.25">
      <c r="A74" s="20" t="s">
        <v>11</v>
      </c>
      <c r="B74" s="21">
        <f>+SUM(B75:B78)</f>
        <v>0</v>
      </c>
      <c r="C74" s="21">
        <f t="shared" ref="C74:G74" si="10">+SUM(C75:C78)</f>
        <v>0</v>
      </c>
      <c r="D74" s="21">
        <f t="shared" si="10"/>
        <v>0</v>
      </c>
      <c r="E74" s="21">
        <f t="shared" si="10"/>
        <v>0</v>
      </c>
      <c r="F74" s="21">
        <f t="shared" si="10"/>
        <v>0</v>
      </c>
      <c r="G74" s="21">
        <f t="shared" si="10"/>
        <v>0</v>
      </c>
    </row>
    <row r="75" spans="1:7" ht="13.5" thickBot="1" x14ac:dyDescent="0.25">
      <c r="A75" s="7" t="s">
        <v>20</v>
      </c>
      <c r="B75" s="22"/>
      <c r="C75" s="22"/>
      <c r="D75" s="22"/>
      <c r="E75" s="22"/>
      <c r="F75" s="22"/>
      <c r="G75" s="22"/>
    </row>
    <row r="76" spans="1:7" ht="9.75" customHeight="1" thickBot="1" x14ac:dyDescent="0.25">
      <c r="A76" s="7" t="s">
        <v>12</v>
      </c>
      <c r="B76" s="22"/>
      <c r="C76" s="22"/>
      <c r="D76" s="22"/>
      <c r="E76" s="22"/>
      <c r="F76" s="22"/>
      <c r="G76" s="22"/>
    </row>
    <row r="77" spans="1:7" ht="11.25" customHeight="1" thickBot="1" x14ac:dyDescent="0.25">
      <c r="A77" s="7" t="s">
        <v>12</v>
      </c>
      <c r="B77" s="22"/>
      <c r="C77" s="22"/>
      <c r="D77" s="22"/>
      <c r="E77" s="22"/>
      <c r="F77" s="22"/>
      <c r="G77" s="22"/>
    </row>
    <row r="78" spans="1:7" ht="11.25" customHeight="1" thickBot="1" x14ac:dyDescent="0.25">
      <c r="A78" s="7"/>
      <c r="B78" s="22"/>
      <c r="C78" s="22"/>
      <c r="D78" s="22"/>
      <c r="E78" s="22"/>
      <c r="F78" s="22"/>
      <c r="G78" s="22"/>
    </row>
    <row r="79" spans="1:7" ht="13.5" thickBot="1" x14ac:dyDescent="0.25">
      <c r="A79" s="20" t="s">
        <v>13</v>
      </c>
      <c r="B79" s="21">
        <f>+B74+B68</f>
        <v>254300</v>
      </c>
      <c r="C79" s="21">
        <f t="shared" ref="C79:G79" si="11">+C74+C68</f>
        <v>254300</v>
      </c>
      <c r="D79" s="21">
        <f t="shared" si="11"/>
        <v>62963</v>
      </c>
      <c r="E79" s="21">
        <f t="shared" si="11"/>
        <v>125628</v>
      </c>
      <c r="F79" s="21">
        <f t="shared" si="11"/>
        <v>179408</v>
      </c>
      <c r="G79" s="21">
        <f t="shared" si="11"/>
        <v>0</v>
      </c>
    </row>
    <row r="80" spans="1:7" ht="13.5" thickBot="1" x14ac:dyDescent="0.25">
      <c r="A80" s="7"/>
      <c r="B80" s="22"/>
      <c r="C80" s="22"/>
      <c r="D80" s="22"/>
      <c r="E80" s="22"/>
      <c r="F80" s="22"/>
      <c r="G80" s="22"/>
    </row>
    <row r="81" spans="1:7" ht="13.5" thickBot="1" x14ac:dyDescent="0.25">
      <c r="A81" s="7" t="s">
        <v>14</v>
      </c>
      <c r="B81" s="23">
        <v>11</v>
      </c>
      <c r="C81" s="23">
        <v>11</v>
      </c>
      <c r="D81" s="23">
        <v>10</v>
      </c>
      <c r="E81" s="23">
        <v>9</v>
      </c>
      <c r="F81" s="23">
        <v>9</v>
      </c>
      <c r="G81" s="23"/>
    </row>
    <row r="82" spans="1:7" ht="13.5" thickBot="1" x14ac:dyDescent="0.25">
      <c r="A82" s="25"/>
      <c r="B82" s="26"/>
      <c r="C82" s="26"/>
      <c r="D82" s="26"/>
      <c r="E82" s="26"/>
      <c r="F82" s="26"/>
      <c r="G82" s="26"/>
    </row>
    <row r="83" spans="1:7" ht="13.5" customHeight="1" thickBot="1" x14ac:dyDescent="0.25">
      <c r="A83" s="52" t="s">
        <v>52</v>
      </c>
      <c r="B83" s="53"/>
      <c r="C83" s="53"/>
      <c r="D83" s="53"/>
      <c r="E83" s="53"/>
      <c r="F83" s="53"/>
      <c r="G83" s="54"/>
    </row>
    <row r="84" spans="1:7" x14ac:dyDescent="0.2">
      <c r="A84" s="36" t="s">
        <v>2</v>
      </c>
      <c r="B84" s="40" t="s">
        <v>24</v>
      </c>
      <c r="C84" s="47" t="s">
        <v>25</v>
      </c>
      <c r="D84" s="15" t="s">
        <v>4</v>
      </c>
      <c r="E84" s="15" t="s">
        <v>4</v>
      </c>
      <c r="F84" s="15" t="s">
        <v>4</v>
      </c>
      <c r="G84" s="15" t="s">
        <v>4</v>
      </c>
    </row>
    <row r="85" spans="1:7" x14ac:dyDescent="0.2">
      <c r="A85" s="36" t="s">
        <v>3</v>
      </c>
      <c r="B85" s="41"/>
      <c r="C85" s="48"/>
      <c r="D85" s="16" t="s">
        <v>5</v>
      </c>
      <c r="E85" s="16" t="s">
        <v>5</v>
      </c>
      <c r="F85" s="16" t="s">
        <v>5</v>
      </c>
      <c r="G85" s="16" t="s">
        <v>5</v>
      </c>
    </row>
    <row r="86" spans="1:7" ht="38.25" customHeight="1" thickBot="1" x14ac:dyDescent="0.25">
      <c r="A86" s="17"/>
      <c r="B86" s="42"/>
      <c r="C86" s="49"/>
      <c r="D86" s="18" t="s">
        <v>26</v>
      </c>
      <c r="E86" s="19" t="s">
        <v>27</v>
      </c>
      <c r="F86" s="19" t="s">
        <v>28</v>
      </c>
      <c r="G86" s="19" t="s">
        <v>29</v>
      </c>
    </row>
    <row r="87" spans="1:7" ht="13.5" thickBot="1" x14ac:dyDescent="0.25">
      <c r="A87" s="20" t="s">
        <v>6</v>
      </c>
      <c r="B87" s="21">
        <f>+B89+B90+B91</f>
        <v>1061400</v>
      </c>
      <c r="C87" s="21">
        <f t="shared" ref="C87:G87" si="12">+C89+C90+C91</f>
        <v>1061400</v>
      </c>
      <c r="D87" s="21">
        <f t="shared" si="12"/>
        <v>260500</v>
      </c>
      <c r="E87" s="21">
        <f t="shared" si="12"/>
        <v>470990</v>
      </c>
      <c r="F87" s="21">
        <f t="shared" si="12"/>
        <v>695031</v>
      </c>
      <c r="G87" s="21">
        <f t="shared" si="12"/>
        <v>0</v>
      </c>
    </row>
    <row r="88" spans="1:7" ht="13.5" thickBot="1" x14ac:dyDescent="0.25">
      <c r="A88" s="7" t="s">
        <v>7</v>
      </c>
      <c r="B88" s="22"/>
      <c r="C88" s="22"/>
      <c r="D88" s="22"/>
      <c r="E88" s="22"/>
      <c r="F88" s="22"/>
      <c r="G88" s="22"/>
    </row>
    <row r="89" spans="1:7" ht="13.5" thickBot="1" x14ac:dyDescent="0.25">
      <c r="A89" s="5" t="s">
        <v>8</v>
      </c>
      <c r="B89" s="22">
        <v>710600</v>
      </c>
      <c r="C89" s="22">
        <v>710600</v>
      </c>
      <c r="D89" s="22">
        <v>259773</v>
      </c>
      <c r="E89" s="22">
        <v>450895</v>
      </c>
      <c r="F89" s="22">
        <v>643594</v>
      </c>
      <c r="G89" s="22"/>
    </row>
    <row r="90" spans="1:7" ht="13.5" thickBot="1" x14ac:dyDescent="0.25">
      <c r="A90" s="5" t="s">
        <v>9</v>
      </c>
      <c r="B90" s="22">
        <v>350800</v>
      </c>
      <c r="C90" s="22">
        <v>350800</v>
      </c>
      <c r="D90" s="22">
        <v>727</v>
      </c>
      <c r="E90" s="22">
        <v>20095</v>
      </c>
      <c r="F90" s="22">
        <v>51437</v>
      </c>
      <c r="G90" s="22"/>
    </row>
    <row r="91" spans="1:7" ht="13.5" thickBot="1" x14ac:dyDescent="0.25">
      <c r="A91" s="5" t="s">
        <v>10</v>
      </c>
      <c r="B91" s="22"/>
      <c r="C91" s="22"/>
      <c r="D91" s="22"/>
      <c r="E91" s="22"/>
      <c r="F91" s="22"/>
      <c r="G91" s="22"/>
    </row>
    <row r="92" spans="1:7" ht="13.5" thickBot="1" x14ac:dyDescent="0.25">
      <c r="A92" s="7"/>
      <c r="B92" s="22"/>
      <c r="C92" s="22"/>
      <c r="D92" s="22"/>
      <c r="E92" s="22"/>
      <c r="F92" s="22"/>
      <c r="G92" s="22"/>
    </row>
    <row r="93" spans="1:7" ht="26.25" thickBot="1" x14ac:dyDescent="0.25">
      <c r="A93" s="20" t="s">
        <v>11</v>
      </c>
      <c r="B93" s="21">
        <f>+SUM(B94:B97)</f>
        <v>21449000</v>
      </c>
      <c r="C93" s="21">
        <f t="shared" ref="C93:G93" si="13">+SUM(C94:C97)</f>
        <v>21449000</v>
      </c>
      <c r="D93" s="21">
        <f t="shared" si="13"/>
        <v>6149000</v>
      </c>
      <c r="E93" s="21">
        <f t="shared" si="13"/>
        <v>15149000</v>
      </c>
      <c r="F93" s="21">
        <f t="shared" si="13"/>
        <v>18869000</v>
      </c>
      <c r="G93" s="21">
        <f t="shared" si="13"/>
        <v>0</v>
      </c>
    </row>
    <row r="94" spans="1:7" ht="13.5" thickBot="1" x14ac:dyDescent="0.25">
      <c r="A94" s="7" t="s">
        <v>20</v>
      </c>
      <c r="B94" s="22"/>
      <c r="C94" s="22"/>
      <c r="D94" s="22"/>
      <c r="E94" s="22"/>
      <c r="F94" s="22"/>
      <c r="G94" s="22"/>
    </row>
    <row r="95" spans="1:7" ht="39" thickBot="1" x14ac:dyDescent="0.25">
      <c r="A95" s="7" t="s">
        <v>63</v>
      </c>
      <c r="B95" s="22">
        <v>21449000</v>
      </c>
      <c r="C95" s="22">
        <v>21449000</v>
      </c>
      <c r="D95" s="22">
        <v>6149000</v>
      </c>
      <c r="E95" s="22">
        <v>15149000</v>
      </c>
      <c r="F95" s="22">
        <v>18869000</v>
      </c>
      <c r="G95" s="22"/>
    </row>
    <row r="96" spans="1:7" ht="13.5" thickBot="1" x14ac:dyDescent="0.25">
      <c r="A96" s="7" t="s">
        <v>12</v>
      </c>
      <c r="B96" s="22"/>
      <c r="C96" s="22"/>
      <c r="D96" s="22"/>
      <c r="E96" s="22"/>
      <c r="F96" s="22"/>
      <c r="G96" s="22"/>
    </row>
    <row r="97" spans="1:7" ht="13.5" thickBot="1" x14ac:dyDescent="0.25">
      <c r="A97" s="7"/>
      <c r="B97" s="22"/>
      <c r="C97" s="22"/>
      <c r="D97" s="22"/>
      <c r="E97" s="22"/>
      <c r="F97" s="22"/>
      <c r="G97" s="22"/>
    </row>
    <row r="98" spans="1:7" ht="13.5" thickBot="1" x14ac:dyDescent="0.25">
      <c r="A98" s="20" t="s">
        <v>13</v>
      </c>
      <c r="B98" s="21">
        <f>+B93+B87</f>
        <v>22510400</v>
      </c>
      <c r="C98" s="21">
        <f t="shared" ref="C98:G98" si="14">+C93+C87</f>
        <v>22510400</v>
      </c>
      <c r="D98" s="21">
        <f t="shared" si="14"/>
        <v>6409500</v>
      </c>
      <c r="E98" s="21">
        <f t="shared" si="14"/>
        <v>15619990</v>
      </c>
      <c r="F98" s="21">
        <f t="shared" si="14"/>
        <v>19564031</v>
      </c>
      <c r="G98" s="21">
        <f t="shared" si="14"/>
        <v>0</v>
      </c>
    </row>
    <row r="99" spans="1:7" ht="13.5" thickBot="1" x14ac:dyDescent="0.25">
      <c r="A99" s="7"/>
      <c r="B99" s="22"/>
      <c r="C99" s="22"/>
      <c r="D99" s="22"/>
      <c r="E99" s="22"/>
      <c r="F99" s="22"/>
      <c r="G99" s="22"/>
    </row>
    <row r="100" spans="1:7" ht="13.5" thickBot="1" x14ac:dyDescent="0.25">
      <c r="A100" s="7" t="s">
        <v>14</v>
      </c>
      <c r="B100" s="23">
        <v>38</v>
      </c>
      <c r="C100" s="23">
        <v>38</v>
      </c>
      <c r="D100" s="23">
        <v>31</v>
      </c>
      <c r="E100" s="23">
        <v>31</v>
      </c>
      <c r="F100" s="23">
        <v>31</v>
      </c>
      <c r="G100" s="23"/>
    </row>
    <row r="101" spans="1:7" ht="13.5" thickBot="1" x14ac:dyDescent="0.25">
      <c r="A101" s="25"/>
      <c r="B101" s="26"/>
      <c r="C101" s="26"/>
      <c r="D101" s="26"/>
      <c r="E101" s="26"/>
      <c r="F101" s="26"/>
      <c r="G101" s="26"/>
    </row>
    <row r="102" spans="1:7" ht="13.5" customHeight="1" thickBot="1" x14ac:dyDescent="0.25">
      <c r="A102" s="52" t="s">
        <v>53</v>
      </c>
      <c r="B102" s="53"/>
      <c r="C102" s="53"/>
      <c r="D102" s="53"/>
      <c r="E102" s="53"/>
      <c r="F102" s="53"/>
      <c r="G102" s="54"/>
    </row>
    <row r="103" spans="1:7" ht="12.75" customHeight="1" x14ac:dyDescent="0.2">
      <c r="A103" s="36" t="s">
        <v>2</v>
      </c>
      <c r="B103" s="40" t="s">
        <v>24</v>
      </c>
      <c r="C103" s="47" t="s">
        <v>25</v>
      </c>
      <c r="D103" s="15" t="s">
        <v>4</v>
      </c>
      <c r="E103" s="15" t="s">
        <v>4</v>
      </c>
      <c r="F103" s="15" t="s">
        <v>4</v>
      </c>
      <c r="G103" s="15" t="s">
        <v>4</v>
      </c>
    </row>
    <row r="104" spans="1:7" x14ac:dyDescent="0.2">
      <c r="A104" s="36" t="s">
        <v>3</v>
      </c>
      <c r="B104" s="41"/>
      <c r="C104" s="48"/>
      <c r="D104" s="16" t="s">
        <v>5</v>
      </c>
      <c r="E104" s="16" t="s">
        <v>5</v>
      </c>
      <c r="F104" s="16" t="s">
        <v>5</v>
      </c>
      <c r="G104" s="16" t="s">
        <v>5</v>
      </c>
    </row>
    <row r="105" spans="1:7" ht="37.5" customHeight="1" thickBot="1" x14ac:dyDescent="0.25">
      <c r="A105" s="17"/>
      <c r="B105" s="42"/>
      <c r="C105" s="49"/>
      <c r="D105" s="18" t="s">
        <v>26</v>
      </c>
      <c r="E105" s="19" t="s">
        <v>27</v>
      </c>
      <c r="F105" s="19" t="s">
        <v>28</v>
      </c>
      <c r="G105" s="19" t="s">
        <v>29</v>
      </c>
    </row>
    <row r="106" spans="1:7" ht="13.5" thickBot="1" x14ac:dyDescent="0.25">
      <c r="A106" s="20" t="s">
        <v>6</v>
      </c>
      <c r="B106" s="21">
        <f>+B108+B109+B110</f>
        <v>20962300</v>
      </c>
      <c r="C106" s="21">
        <f t="shared" ref="C106:G106" si="15">+C108+C109+C110</f>
        <v>26558595</v>
      </c>
      <c r="D106" s="21">
        <f t="shared" si="15"/>
        <v>4777978</v>
      </c>
      <c r="E106" s="21">
        <f t="shared" si="15"/>
        <v>9773869</v>
      </c>
      <c r="F106" s="21">
        <f t="shared" si="15"/>
        <v>14773585</v>
      </c>
      <c r="G106" s="21">
        <f t="shared" si="15"/>
        <v>0</v>
      </c>
    </row>
    <row r="107" spans="1:7" ht="13.5" thickBot="1" x14ac:dyDescent="0.25">
      <c r="A107" s="7" t="s">
        <v>7</v>
      </c>
      <c r="B107" s="22"/>
      <c r="C107" s="22"/>
      <c r="D107" s="22"/>
      <c r="E107" s="22"/>
      <c r="F107" s="22"/>
      <c r="G107" s="22"/>
    </row>
    <row r="108" spans="1:7" ht="13.5" thickBot="1" x14ac:dyDescent="0.25">
      <c r="A108" s="5" t="s">
        <v>8</v>
      </c>
      <c r="B108" s="22">
        <v>9688100</v>
      </c>
      <c r="C108" s="22">
        <v>14106385</v>
      </c>
      <c r="D108" s="22">
        <v>3124320</v>
      </c>
      <c r="E108" s="22">
        <v>6517863</v>
      </c>
      <c r="F108" s="22">
        <v>9802506</v>
      </c>
      <c r="G108" s="22"/>
    </row>
    <row r="109" spans="1:7" ht="13.5" thickBot="1" x14ac:dyDescent="0.25">
      <c r="A109" s="5" t="s">
        <v>9</v>
      </c>
      <c r="B109" s="22">
        <v>4854200</v>
      </c>
      <c r="C109" s="22">
        <v>5985760</v>
      </c>
      <c r="D109" s="22">
        <v>1178948</v>
      </c>
      <c r="E109" s="22">
        <v>2528228</v>
      </c>
      <c r="F109" s="22">
        <v>3836150</v>
      </c>
      <c r="G109" s="22"/>
    </row>
    <row r="110" spans="1:7" ht="13.5" thickBot="1" x14ac:dyDescent="0.25">
      <c r="A110" s="5" t="s">
        <v>10</v>
      </c>
      <c r="B110" s="22">
        <v>6420000</v>
      </c>
      <c r="C110" s="22">
        <v>6466450</v>
      </c>
      <c r="D110" s="22">
        <v>474710</v>
      </c>
      <c r="E110" s="22">
        <v>727778</v>
      </c>
      <c r="F110" s="22">
        <v>1134929</v>
      </c>
      <c r="G110" s="22"/>
    </row>
    <row r="111" spans="1:7" ht="13.5" thickBot="1" x14ac:dyDescent="0.25">
      <c r="A111" s="7"/>
      <c r="B111" s="22"/>
      <c r="C111" s="22"/>
      <c r="D111" s="22"/>
      <c r="E111" s="22"/>
      <c r="F111" s="22"/>
      <c r="G111" s="22"/>
    </row>
    <row r="112" spans="1:7" ht="26.25" thickBot="1" x14ac:dyDescent="0.25">
      <c r="A112" s="20" t="s">
        <v>11</v>
      </c>
      <c r="B112" s="21">
        <f>+SUM(B113:B116)</f>
        <v>0</v>
      </c>
      <c r="C112" s="21">
        <f t="shared" ref="C112:G112" si="16">+SUM(C113:C116)</f>
        <v>0</v>
      </c>
      <c r="D112" s="21">
        <f t="shared" si="16"/>
        <v>0</v>
      </c>
      <c r="E112" s="21">
        <f t="shared" si="16"/>
        <v>0</v>
      </c>
      <c r="F112" s="21">
        <f t="shared" si="16"/>
        <v>0</v>
      </c>
      <c r="G112" s="21">
        <f t="shared" si="16"/>
        <v>0</v>
      </c>
    </row>
    <row r="113" spans="1:7" ht="13.5" thickBot="1" x14ac:dyDescent="0.25">
      <c r="A113" s="7" t="s">
        <v>20</v>
      </c>
      <c r="B113" s="22"/>
      <c r="C113" s="22"/>
      <c r="D113" s="22"/>
      <c r="E113" s="22"/>
      <c r="F113" s="22"/>
      <c r="G113" s="22"/>
    </row>
    <row r="114" spans="1:7" ht="13.5" thickBot="1" x14ac:dyDescent="0.25">
      <c r="A114" s="7" t="s">
        <v>12</v>
      </c>
      <c r="B114" s="22"/>
      <c r="C114" s="22"/>
      <c r="D114" s="22"/>
      <c r="E114" s="22"/>
      <c r="F114" s="22"/>
      <c r="G114" s="22"/>
    </row>
    <row r="115" spans="1:7" ht="13.5" thickBot="1" x14ac:dyDescent="0.25">
      <c r="A115" s="7" t="s">
        <v>12</v>
      </c>
      <c r="B115" s="22"/>
      <c r="C115" s="22"/>
      <c r="D115" s="22"/>
      <c r="E115" s="22"/>
      <c r="F115" s="22"/>
      <c r="G115" s="22"/>
    </row>
    <row r="116" spans="1:7" ht="13.5" thickBot="1" x14ac:dyDescent="0.25">
      <c r="A116" s="7"/>
      <c r="B116" s="22"/>
      <c r="C116" s="22"/>
      <c r="D116" s="22"/>
      <c r="E116" s="22"/>
      <c r="F116" s="22"/>
      <c r="G116" s="22"/>
    </row>
    <row r="117" spans="1:7" ht="13.5" thickBot="1" x14ac:dyDescent="0.25">
      <c r="A117" s="20" t="s">
        <v>13</v>
      </c>
      <c r="B117" s="21">
        <f>+B112+B106</f>
        <v>20962300</v>
      </c>
      <c r="C117" s="21">
        <f t="shared" ref="C117:G117" si="17">+C112+C106</f>
        <v>26558595</v>
      </c>
      <c r="D117" s="21">
        <f t="shared" si="17"/>
        <v>4777978</v>
      </c>
      <c r="E117" s="21">
        <f t="shared" si="17"/>
        <v>9773869</v>
      </c>
      <c r="F117" s="21">
        <f t="shared" si="17"/>
        <v>14773585</v>
      </c>
      <c r="G117" s="21">
        <f t="shared" si="17"/>
        <v>0</v>
      </c>
    </row>
    <row r="118" spans="1:7" ht="13.5" thickBot="1" x14ac:dyDescent="0.25">
      <c r="A118" s="7"/>
      <c r="B118" s="22"/>
      <c r="C118" s="22"/>
      <c r="D118" s="22"/>
      <c r="E118" s="22"/>
      <c r="F118" s="22"/>
      <c r="G118" s="22"/>
    </row>
    <row r="119" spans="1:7" ht="13.5" thickBot="1" x14ac:dyDescent="0.25">
      <c r="A119" s="7" t="s">
        <v>14</v>
      </c>
      <c r="B119" s="23">
        <v>738</v>
      </c>
      <c r="C119" s="23">
        <v>734</v>
      </c>
      <c r="D119" s="23">
        <v>656</v>
      </c>
      <c r="E119" s="23">
        <v>658</v>
      </c>
      <c r="F119" s="23">
        <v>658</v>
      </c>
      <c r="G119" s="23"/>
    </row>
    <row r="120" spans="1:7" ht="15.75" x14ac:dyDescent="0.2">
      <c r="A120" s="24"/>
    </row>
    <row r="121" spans="1:7" ht="15.75" x14ac:dyDescent="0.2">
      <c r="A121" s="24"/>
    </row>
    <row r="122" spans="1:7" x14ac:dyDescent="0.2">
      <c r="A122" s="50" t="s">
        <v>30</v>
      </c>
      <c r="B122" s="51"/>
      <c r="C122" s="51"/>
      <c r="D122" s="51"/>
      <c r="E122" s="51"/>
      <c r="F122" s="51"/>
      <c r="G122" s="51"/>
    </row>
    <row r="123" spans="1:7" x14ac:dyDescent="0.2">
      <c r="A123" s="51"/>
      <c r="B123" s="51"/>
      <c r="C123" s="51"/>
      <c r="D123" s="51"/>
      <c r="E123" s="51"/>
      <c r="F123" s="51"/>
      <c r="G123" s="51"/>
    </row>
    <row r="124" spans="1:7" ht="13.5" thickBot="1" x14ac:dyDescent="0.25"/>
    <row r="125" spans="1:7" ht="13.5" customHeight="1" thickBot="1" x14ac:dyDescent="0.25">
      <c r="A125" s="56" t="s">
        <v>54</v>
      </c>
      <c r="B125" s="53"/>
      <c r="C125" s="53"/>
      <c r="D125" s="53"/>
      <c r="E125" s="53"/>
      <c r="F125" s="53"/>
      <c r="G125" s="54"/>
    </row>
    <row r="126" spans="1:7" ht="12.75" customHeight="1" x14ac:dyDescent="0.2">
      <c r="A126" s="36" t="s">
        <v>21</v>
      </c>
      <c r="B126" s="40" t="s">
        <v>24</v>
      </c>
      <c r="C126" s="47" t="s">
        <v>25</v>
      </c>
      <c r="D126" s="15" t="s">
        <v>4</v>
      </c>
      <c r="E126" s="15" t="s">
        <v>4</v>
      </c>
      <c r="F126" s="15" t="s">
        <v>4</v>
      </c>
      <c r="G126" s="15" t="s">
        <v>4</v>
      </c>
    </row>
    <row r="127" spans="1:7" x14ac:dyDescent="0.2">
      <c r="A127" s="36" t="s">
        <v>3</v>
      </c>
      <c r="B127" s="41"/>
      <c r="C127" s="48"/>
      <c r="D127" s="16" t="s">
        <v>5</v>
      </c>
      <c r="E127" s="16" t="s">
        <v>5</v>
      </c>
      <c r="F127" s="16" t="s">
        <v>5</v>
      </c>
      <c r="G127" s="16" t="s">
        <v>5</v>
      </c>
    </row>
    <row r="128" spans="1:7" ht="39.75" customHeight="1" thickBot="1" x14ac:dyDescent="0.25">
      <c r="A128" s="17"/>
      <c r="B128" s="42"/>
      <c r="C128" s="49"/>
      <c r="D128" s="18" t="s">
        <v>26</v>
      </c>
      <c r="E128" s="19" t="s">
        <v>27</v>
      </c>
      <c r="F128" s="19" t="s">
        <v>28</v>
      </c>
      <c r="G128" s="19" t="s">
        <v>29</v>
      </c>
    </row>
    <row r="129" spans="1:7" ht="13.5" thickBot="1" x14ac:dyDescent="0.25">
      <c r="A129" s="20" t="s">
        <v>6</v>
      </c>
      <c r="B129" s="21">
        <f>+B131+B132+B133</f>
        <v>70777300</v>
      </c>
      <c r="C129" s="21">
        <f t="shared" ref="C129:G129" si="18">+C131+C132+C133</f>
        <v>77113113</v>
      </c>
      <c r="D129" s="21">
        <f t="shared" si="18"/>
        <v>12123772</v>
      </c>
      <c r="E129" s="21">
        <f t="shared" si="18"/>
        <v>26782301</v>
      </c>
      <c r="F129" s="21">
        <f t="shared" si="18"/>
        <v>44043587</v>
      </c>
      <c r="G129" s="21">
        <f t="shared" si="18"/>
        <v>0</v>
      </c>
    </row>
    <row r="130" spans="1:7" ht="13.5" thickBot="1" x14ac:dyDescent="0.25">
      <c r="A130" s="7" t="s">
        <v>7</v>
      </c>
      <c r="B130" s="22"/>
      <c r="C130" s="22"/>
      <c r="D130" s="22"/>
      <c r="E130" s="22"/>
      <c r="F130" s="22"/>
      <c r="G130" s="22"/>
    </row>
    <row r="131" spans="1:7" ht="13.5" thickBot="1" x14ac:dyDescent="0.25">
      <c r="A131" s="5" t="s">
        <v>8</v>
      </c>
      <c r="B131" s="22">
        <v>33414100</v>
      </c>
      <c r="C131" s="22">
        <v>37893354</v>
      </c>
      <c r="D131" s="22">
        <v>8480269</v>
      </c>
      <c r="E131" s="22">
        <v>17454465</v>
      </c>
      <c r="F131" s="22">
        <v>26451891</v>
      </c>
      <c r="G131" s="22"/>
    </row>
    <row r="132" spans="1:7" ht="13.5" thickBot="1" x14ac:dyDescent="0.25">
      <c r="A132" s="5" t="s">
        <v>9</v>
      </c>
      <c r="B132" s="22">
        <v>26172200</v>
      </c>
      <c r="C132" s="22">
        <v>27931309</v>
      </c>
      <c r="D132" s="22">
        <v>3136234</v>
      </c>
      <c r="E132" s="22">
        <v>7675581</v>
      </c>
      <c r="F132" s="22">
        <v>13958268</v>
      </c>
      <c r="G132" s="22"/>
    </row>
    <row r="133" spans="1:7" ht="13.5" thickBot="1" x14ac:dyDescent="0.25">
      <c r="A133" s="5" t="s">
        <v>10</v>
      </c>
      <c r="B133" s="22">
        <v>11191000</v>
      </c>
      <c r="C133" s="22">
        <v>11288450</v>
      </c>
      <c r="D133" s="22">
        <v>507269</v>
      </c>
      <c r="E133" s="22">
        <v>1652255</v>
      </c>
      <c r="F133" s="22">
        <v>3633428</v>
      </c>
      <c r="G133" s="22"/>
    </row>
    <row r="134" spans="1:7" ht="13.5" thickBot="1" x14ac:dyDescent="0.25">
      <c r="A134" s="7"/>
      <c r="B134" s="22"/>
      <c r="C134" s="22"/>
      <c r="D134" s="22"/>
      <c r="E134" s="22"/>
      <c r="F134" s="22"/>
      <c r="G134" s="22"/>
    </row>
    <row r="135" spans="1:7" ht="26.25" customHeight="1" thickBot="1" x14ac:dyDescent="0.25">
      <c r="A135" s="20" t="s">
        <v>11</v>
      </c>
      <c r="B135" s="21">
        <f>+SUM(B136:B143)</f>
        <v>196449000</v>
      </c>
      <c r="C135" s="21">
        <f t="shared" ref="C135:F135" si="19">+SUM(C136:C143)</f>
        <v>203976625</v>
      </c>
      <c r="D135" s="21">
        <f t="shared" si="19"/>
        <v>49989781</v>
      </c>
      <c r="E135" s="21">
        <f>+SUM(E136:E143)</f>
        <v>108465228</v>
      </c>
      <c r="F135" s="21">
        <f t="shared" si="19"/>
        <v>155133400</v>
      </c>
      <c r="G135" s="21">
        <f>+SUM(G136:G143)</f>
        <v>0</v>
      </c>
    </row>
    <row r="136" spans="1:7" ht="13.5" thickBot="1" x14ac:dyDescent="0.25">
      <c r="A136" s="7" t="s">
        <v>20</v>
      </c>
      <c r="B136" s="22"/>
      <c r="C136" s="22"/>
      <c r="D136" s="22"/>
      <c r="E136" s="22"/>
      <c r="F136" s="22"/>
      <c r="G136" s="22"/>
    </row>
    <row r="137" spans="1:7" ht="51.75" thickBot="1" x14ac:dyDescent="0.25">
      <c r="A137" s="5" t="s">
        <v>65</v>
      </c>
      <c r="B137" s="22"/>
      <c r="C137" s="22">
        <v>900000</v>
      </c>
      <c r="D137" s="22">
        <v>51323</v>
      </c>
      <c r="E137" s="22">
        <f>891118</f>
        <v>891118</v>
      </c>
      <c r="F137" s="22">
        <f>891118</f>
        <v>891118</v>
      </c>
      <c r="G137" s="22"/>
    </row>
    <row r="138" spans="1:7" ht="17.25" customHeight="1" thickBot="1" x14ac:dyDescent="0.25">
      <c r="A138" s="5" t="s">
        <v>62</v>
      </c>
      <c r="B138" s="22"/>
      <c r="C138" s="22"/>
      <c r="D138" s="22"/>
      <c r="E138" s="22">
        <v>4761</v>
      </c>
      <c r="F138" s="22">
        <v>4761</v>
      </c>
      <c r="G138" s="22"/>
    </row>
    <row r="139" spans="1:7" ht="13.5" thickBot="1" x14ac:dyDescent="0.25">
      <c r="A139" s="6" t="s">
        <v>55</v>
      </c>
      <c r="B139" s="22"/>
      <c r="C139" s="22">
        <v>5314537</v>
      </c>
      <c r="D139" s="22">
        <v>435172</v>
      </c>
      <c r="E139" s="22">
        <v>5314537</v>
      </c>
      <c r="F139" s="22">
        <v>5729032</v>
      </c>
      <c r="G139" s="22"/>
    </row>
    <row r="140" spans="1:7" ht="64.5" thickBot="1" x14ac:dyDescent="0.25">
      <c r="A140" s="57" t="s">
        <v>64</v>
      </c>
      <c r="B140" s="22">
        <v>175000000</v>
      </c>
      <c r="C140" s="22">
        <v>175000000</v>
      </c>
      <c r="D140" s="22">
        <v>43354022</v>
      </c>
      <c r="E140" s="22">
        <v>87104022</v>
      </c>
      <c r="F140" s="22">
        <v>129637699</v>
      </c>
      <c r="G140" s="22"/>
    </row>
    <row r="141" spans="1:7" ht="26.25" thickBot="1" x14ac:dyDescent="0.25">
      <c r="A141" s="57" t="s">
        <v>56</v>
      </c>
      <c r="B141" s="22">
        <v>0</v>
      </c>
      <c r="C141" s="22">
        <v>1293088</v>
      </c>
      <c r="D141" s="22">
        <v>0</v>
      </c>
      <c r="E141" s="22">
        <v>0</v>
      </c>
      <c r="F141" s="22">
        <v>0</v>
      </c>
      <c r="G141" s="22"/>
    </row>
    <row r="142" spans="1:7" ht="39" thickBot="1" x14ac:dyDescent="0.25">
      <c r="A142" s="57" t="s">
        <v>63</v>
      </c>
      <c r="B142" s="22">
        <v>21449000</v>
      </c>
      <c r="C142" s="22">
        <v>21449000</v>
      </c>
      <c r="D142" s="22">
        <v>6149000</v>
      </c>
      <c r="E142" s="22">
        <v>15149000</v>
      </c>
      <c r="F142" s="22">
        <v>18869000</v>
      </c>
      <c r="G142" s="22"/>
    </row>
    <row r="143" spans="1:7" ht="39" thickBot="1" x14ac:dyDescent="0.25">
      <c r="A143" s="5" t="s">
        <v>66</v>
      </c>
      <c r="B143" s="22"/>
      <c r="C143" s="22">
        <v>20000</v>
      </c>
      <c r="D143" s="22">
        <v>264</v>
      </c>
      <c r="E143" s="22">
        <v>1790</v>
      </c>
      <c r="F143" s="22">
        <v>1790</v>
      </c>
      <c r="G143" s="22"/>
    </row>
    <row r="144" spans="1:7" ht="13.5" thickBot="1" x14ac:dyDescent="0.25">
      <c r="A144" s="20" t="s">
        <v>13</v>
      </c>
      <c r="B144" s="21">
        <f>+B135+B129</f>
        <v>267226300</v>
      </c>
      <c r="C144" s="21">
        <f t="shared" ref="C144:G144" si="20">+C135+C129</f>
        <v>281089738</v>
      </c>
      <c r="D144" s="21">
        <f t="shared" si="20"/>
        <v>62113553</v>
      </c>
      <c r="E144" s="21">
        <f t="shared" si="20"/>
        <v>135247529</v>
      </c>
      <c r="F144" s="21">
        <f t="shared" si="20"/>
        <v>199176987</v>
      </c>
      <c r="G144" s="21">
        <f t="shared" si="20"/>
        <v>0</v>
      </c>
    </row>
    <row r="145" spans="1:7" ht="13.5" thickBot="1" x14ac:dyDescent="0.25">
      <c r="A145" s="7"/>
      <c r="B145" s="22"/>
      <c r="C145" s="22"/>
      <c r="D145" s="22"/>
      <c r="E145" s="22"/>
      <c r="F145" s="22"/>
      <c r="G145" s="22"/>
    </row>
    <row r="146" spans="1:7" ht="13.5" thickBot="1" x14ac:dyDescent="0.25">
      <c r="A146" s="7" t="s">
        <v>14</v>
      </c>
      <c r="B146" s="23">
        <v>1930</v>
      </c>
      <c r="C146" s="23">
        <v>1926</v>
      </c>
      <c r="D146" s="23">
        <v>1717</v>
      </c>
      <c r="E146" s="23">
        <v>1726</v>
      </c>
      <c r="F146" s="23">
        <v>1727</v>
      </c>
      <c r="G146" s="23"/>
    </row>
    <row r="147" spans="1:7" ht="15.75" x14ac:dyDescent="0.2">
      <c r="A147" s="24"/>
    </row>
    <row r="152" spans="1:7" ht="15.75" x14ac:dyDescent="0.25">
      <c r="A152" s="8" t="s">
        <v>57</v>
      </c>
      <c r="B152" s="9"/>
      <c r="C152" s="10" t="s">
        <v>58</v>
      </c>
      <c r="D152" s="11"/>
    </row>
    <row r="153" spans="1:7" ht="15.75" x14ac:dyDescent="0.25">
      <c r="A153" s="13" t="s">
        <v>59</v>
      </c>
      <c r="B153" s="14"/>
      <c r="C153" s="10" t="s">
        <v>60</v>
      </c>
      <c r="D153" s="11"/>
    </row>
  </sheetData>
  <mergeCells count="25">
    <mergeCell ref="A3:G3"/>
    <mergeCell ref="A4:G4"/>
    <mergeCell ref="A5:G5"/>
    <mergeCell ref="C7:C9"/>
    <mergeCell ref="A125:G125"/>
    <mergeCell ref="C84:C86"/>
    <mergeCell ref="A102:G102"/>
    <mergeCell ref="B103:B105"/>
    <mergeCell ref="C103:C105"/>
    <mergeCell ref="C126:C128"/>
    <mergeCell ref="A122:G123"/>
    <mergeCell ref="A6:G6"/>
    <mergeCell ref="B7:B9"/>
    <mergeCell ref="B126:B128"/>
    <mergeCell ref="A26:G26"/>
    <mergeCell ref="B27:B29"/>
    <mergeCell ref="C27:C29"/>
    <mergeCell ref="A45:G45"/>
    <mergeCell ref="B46:B48"/>
    <mergeCell ref="C46:C48"/>
    <mergeCell ref="A64:G64"/>
    <mergeCell ref="B65:B67"/>
    <mergeCell ref="C65:C67"/>
    <mergeCell ref="A83:G83"/>
    <mergeCell ref="B84:B86"/>
  </mergeCells>
  <pageMargins left="0.78740157480314965" right="0.23622047244094491" top="0.23622047244094491" bottom="0.17" header="0.41" footer="0.23622047244094491"/>
  <pageSetup paperSize="9" scale="74" orientation="portrait" r:id="rId1"/>
  <rowBreaks count="2" manualBreakCount="2">
    <brk id="62" max="16383" man="1"/>
    <brk id="123" max="16383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GXwqaRD3o+yTFe1gsMXVLHu8xIlC9rs8VSLvgspT47E=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gSTwpJozz3QnKA7QH+IaVj5AtLXvH0Nko8nun1EF0qo=</DigestValue>
    </Reference>
  </SignedInfo>
  <SignatureValue>ibQ3oMSR8JpEM7QkrMeeq6iV9wBt3qPGW1Hvdk2BUd8TyptBBRQSeeAAD2Ucjs/Q7q1To7Yrk7yC
R2x+Z2ZF37S6lDc2/jbsg+FR81QWQmIFsTX5O8o13WDq3mhWAsSqm3sP0YOEXy6EWLZMdX0mm+RD
h+kL79hInU4vwsWE+Vq8g4sZG+b2i3QMENivTeAxssrMQB4V8p7milRU+gjUPOVnzuHqLg4Le3fJ
rNR+AzAZgmShy0ohnTI88JfnhosD0Q54yajqOIT7S4q48dxY7vjspIzYG4Ap6W7lCrAx7miu69IW
O4ZhnXAYkgqD56s+tcAYBexjduiD9WmOQiV0hg==</SignatureValue>
  <KeyInfo>
    <X509Data>
      <X509Certificate>MIIHbjCCBVagAwIBAgIEI8PX4zANBgkqhkiG9w0BAQsFADB4MQswCQYDVQQGEwJCRzEYMBYGA1UEYRMPTlRSQkctMjAxMjMwNDI2MRIwEAYDVQQKEwlCT1JJQ0EgQUQxEDAOBgNVBAsTB0ItVHJ1c3QxKTAnBgNVBAMTIEItVHJ1c3QgT3BlcmF0aW9uYWwgUXVhbGlmaWVkIENBMB4XDTE5MDMxOTAwMDAwMFoXDTIwMDMxODAwMDAwMFowgf4xLDAqBgkqhkiG9w0BCQEWHW1taW5jaGV2YUBtdGl0Yy5nb3Zlcm5tZW50LmJnMUcwRQYDVQQKEz5NaW5pc3RlcnN0dm8gbmEgdHJhbnNwb3J0YSBpbmZvcm0uIHRlaG5vbG9naWkgaSBzYW9ic2h0ZW5peWF0YTEYMBYGA1UEYRMPTlRSQkctMDAwNjk1Mzg4MREwDwYDVQQEEwhNaW5jaGV2YTEPMA0GA1UEKhMGTWFyaXlhMRkwFwYDVQQFExBQTk9CRy02NTA5MjQ2OTMwMR8wHQYDVQQDExZNYXJpeWEgSWxpZXZhIE1pbmNoZXZhMQswCQYDVQQGEwJCRzCCASIwDQYJKoZIhvcNAQEBBQADggEPADCCAQoCggEBAJo1t+/fqYqoWhCQAXUYlrobV06bOSsod5G+8nMMKZCunbYiNHuypzqPixNYKmIFIOhBlEGVE76SDKow/VdAExJBVeYEIwBhd/YbY6mSIgdjQGyyxOHN2HY+WpNC1h8XJLWvETRJp9NG/LaFbssIzZYL6nuYQ08j4Rh8tcIZqgRyV9TAiY3wwiImU8vw1nMs2pCzHgFhsdqt9htveMNTF1ma+HS0vbP+QnNVEoPoE41GVTITHgm1/DSaRinfgBHtf8Od7xqQzUraFgHHjL+ffDr7Ij9UaFGYuUse/WdISNh5HxdTDjw9jUZhNc94qyW52gLXKtgofYAGWOB3PjBa7ckCAwEAAaOCAncwggJzMB0GA1UdDgQWBBR4inCIG5O9QW6Y2pcG1WtXbVy0eTAfBgNVHSMEGDAWgBQnzwhDBPDFgzdngRdN/AXm22WLsDAhBgNVHRIEGjAYhhZodHRwOi8vd3d3LmItdHJ1c3Qub3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/BggrBgEFBQcBAQRzMHEwIwYIKwYBBQUHMAGGF2h0dHA6Ly9vY3NwLmItdHJ1c3Qub3JnMEoGCCsGAQUFBzAChj5odHRwOi8vY2EuYi10cnVzdC5vcmcvcmVwb3NpdG9yeS9CLVRydXN0T3BlcmF0aW9uYWxRQ0FPQ1NQLmNlcjCBoQYIKwYBBQUHAQMEgZQwgZEwFQYIKwYBBQUHCwIwCQYHBACL7EkBATAVBggrBgEFBQcLAjAJBgcEAIvsSQECMAgGBgQAjkYBATAIBgYEAI5GAQQwOAYGBACORgEFMC4wLBYmaHR0cHM6Ly93d3cuYi10cnVzdC5vcmcvcGRzL3Bkc19lbi5wZGYTAmVuMBMGBgQAjkYBBjAJBgcEAI5GAQYBMA0GCSqGSIb3DQEBCwUAA4ICAQCXtElAcivVUM+HHHYTdZ0+GAlHLfLDzDOKU4gsN1cafuVM5dResmdtn1Cp4tTv/au6tj5LEHOQSnh4mqvVHEbD9teDd/FoKFxQ2ZNh5B+MCJqA3KQk5/H3sYRUzT95MNGzDiVMfhb6BSfV4v9VFkrvcZB2hB7AW2CB6/Detub/emu8ZNpN5jGzQvFqn4Ab3FiEvuDn4FtBo4nTo+1ui6bvtUPqTFCRQV4PDfFijq34UZGuVIHKlNcqn6Ay5hhWoWQkrWDZvCx9DMpOyFTraF+gx29vt0zfR7u29KWfaVQg5byuCGsXGmLCFzy+XVwe78A8jmNpcOd1XHHry7qtFD5mx5/1rtQxL3HNiDI3RQ0qmzTD6iPjXxYgBl7E0Zy0aaojPdWgPaBYs3k3s9M+iNp/72eKnAH4gQSSRPwHY8JmOOEpRue3vSosg952+y6617trEhWfnKsst/ycsxnTgi4J+3QWfH7XlAbgUURubZQYJ4Z5VxvJSs4Y/bH1i9S3yTLoQkYYbiWGfQJRzh3teWUzH5xA4Bni/c5GzxlEoMnEgzKAoR99HHTwimzNSWYcx6yCWxD0KTMuGZxYI2H6EYSYwbx+TCTbiik1vYu4oHuuwMAdSUMde/lpmvoT6yZ1+X+9wiDoqNz9HBhbLbT8oPl8wERyFQwW6CmzJqJ7HDS4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dndSaDUav1d/4C1urki1OXjOEt0sIm8VD4goVg0Nd6g=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eYpoFx2F+MeamoMAg9tME3eRKigfqk8WL7uXzvo1AUU=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Yh5Hsdn6LucNDCOdmGNlBLifbKVSHSKBeNIH4fdxgHQ=</DigestValue>
      </Reference>
      <Reference URI="/xl/sharedStrings.xml?ContentType=application/vnd.openxmlformats-officedocument.spreadsheetml.sharedStrings+xml">
        <DigestMethod Algorithm="http://www.w3.org/2001/04/xmlenc#sha256"/>
        <DigestValue>0rL800+B9Wkb80mva1PHTZ/R2iFAZ/ySkTLcF1glfMk=</DigestValue>
      </Reference>
      <Reference URI="/xl/styles.xml?ContentType=application/vnd.openxmlformats-officedocument.spreadsheetml.styles+xml">
        <DigestMethod Algorithm="http://www.w3.org/2001/04/xmlenc#sha256"/>
        <DigestValue>mqqfIxaesvyn7m8nFTvOmfTmydQjBV785/h6yIH3gVc=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2sxS83n6y6rk3PPN54xDRQGVoCAaQM3qnCc79Ehv7tI=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9M7Ck/cU8gHASEwyA3F1BevsdayyHTXfq1gq+2zQQFs=</DigestValue>
      </Reference>
      <Reference URI="/xl/worksheets/sheet2.xml?ContentType=application/vnd.openxmlformats-officedocument.spreadsheetml.worksheet+xml">
        <DigestMethod Algorithm="http://www.w3.org/2001/04/xmlenc#sha256"/>
        <DigestValue>Tk+eKjDne5+LE2swj6tlYdh8i6M4PuTsUtX2i9e6OHA=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2019-10-23T08:11:47Z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2019-10-23T08:11:47Z</xd:SigningTime>
          <xd:SigningCertificate>
            <xd:Cert>
              <xd:CertDigest>
                <DigestMethod Algorithm="http://www.w3.org/2001/04/xmlenc#sha256"/>
                <DigestValue>jURSoDfO/NRxxSIX+ANum6szQgSFoh7cRXJ92nSzb/0=</DigestValue>
              </xd:CertDigest>
              <xd:IssuerSerial>
                <X509IssuerName>CN=B-Trust Operational Qualified CA, OU=B-Trust, O=BORICA AD, OID.2.5.4.97=NTRBG-201230426, C=BG</X509IssuerName>
                <X509SerialNumber>600037347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пол+прог</vt:lpstr>
      <vt:lpstr>Прог</vt:lpstr>
      <vt:lpstr>Прог!Print_Area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2019-10-22T12:46:25Z</cp:lastPrinted>
  <dcterms:created xsi:type="dcterms:W3CDTF">2016-04-01T09:51:31Z</dcterms:created>
  <dcterms:modified xsi:type="dcterms:W3CDTF">2019-10-22T12:46:27Z</dcterms:modified>
</cp:coreProperties>
</file>