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1.12.2022\official files za MF\"/>
    </mc:Choice>
  </mc:AlternateContent>
  <bookViews>
    <workbookView xWindow="0" yWindow="0" windowWidth="28800" windowHeight="12990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Програми!$A$1:$H$162</definedName>
  </definedNames>
  <calcPr calcId="162913"/>
</workbook>
</file>

<file path=xl/calcChain.xml><?xml version="1.0" encoding="utf-8"?>
<calcChain xmlns="http://schemas.openxmlformats.org/spreadsheetml/2006/main">
  <c r="G136" i="1" l="1"/>
  <c r="D136" i="1" l="1"/>
  <c r="E136" i="1"/>
  <c r="F136" i="1"/>
  <c r="H136" i="1"/>
  <c r="C136" i="1"/>
  <c r="H141" i="1"/>
  <c r="D141" i="1"/>
  <c r="H40" i="1" l="1"/>
  <c r="D40" i="1"/>
  <c r="D16" i="1" l="1"/>
  <c r="E16" i="1"/>
  <c r="F16" i="1"/>
  <c r="G16" i="1"/>
  <c r="H16" i="1"/>
  <c r="C16" i="1"/>
  <c r="C130" i="1" l="1"/>
  <c r="D114" i="1"/>
  <c r="E114" i="1"/>
  <c r="F114" i="1"/>
  <c r="F119" i="1" s="1"/>
  <c r="G114" i="1"/>
  <c r="H114" i="1"/>
  <c r="C114" i="1"/>
  <c r="D108" i="1"/>
  <c r="D119" i="1" s="1"/>
  <c r="E108" i="1"/>
  <c r="F108" i="1"/>
  <c r="G108" i="1"/>
  <c r="G119" i="1" s="1"/>
  <c r="H108" i="1"/>
  <c r="H119" i="1" s="1"/>
  <c r="C108" i="1"/>
  <c r="D95" i="1"/>
  <c r="E95" i="1"/>
  <c r="F95" i="1"/>
  <c r="G95" i="1"/>
  <c r="G100" i="1" s="1"/>
  <c r="H95" i="1"/>
  <c r="H100" i="1" s="1"/>
  <c r="C95" i="1"/>
  <c r="C100" i="1" s="1"/>
  <c r="C89" i="1"/>
  <c r="D89" i="1"/>
  <c r="E89" i="1"/>
  <c r="F89" i="1"/>
  <c r="G89" i="1"/>
  <c r="H89" i="1"/>
  <c r="C76" i="1"/>
  <c r="C57" i="1"/>
  <c r="D76" i="1"/>
  <c r="E76" i="1"/>
  <c r="F76" i="1"/>
  <c r="G76" i="1"/>
  <c r="H76" i="1"/>
  <c r="D70" i="1"/>
  <c r="E70" i="1"/>
  <c r="F70" i="1"/>
  <c r="G70" i="1"/>
  <c r="H70" i="1"/>
  <c r="C70" i="1"/>
  <c r="D36" i="1"/>
  <c r="E36" i="1"/>
  <c r="F36" i="1"/>
  <c r="G36" i="1"/>
  <c r="H36" i="1"/>
  <c r="C36" i="1"/>
  <c r="D57" i="1"/>
  <c r="E57" i="1"/>
  <c r="F57" i="1"/>
  <c r="F62" i="1" s="1"/>
  <c r="G57" i="1"/>
  <c r="H57" i="1"/>
  <c r="D51" i="1"/>
  <c r="D62" i="1" s="1"/>
  <c r="E51" i="1"/>
  <c r="E62" i="1" s="1"/>
  <c r="F51" i="1"/>
  <c r="G51" i="1"/>
  <c r="H51" i="1"/>
  <c r="H62" i="1" s="1"/>
  <c r="C51" i="1"/>
  <c r="D30" i="1"/>
  <c r="E30" i="1"/>
  <c r="F30" i="1"/>
  <c r="G30" i="1"/>
  <c r="H30" i="1"/>
  <c r="C30" i="1"/>
  <c r="C10" i="1"/>
  <c r="H81" i="1" l="1"/>
  <c r="G81" i="1"/>
  <c r="G62" i="1"/>
  <c r="D100" i="1"/>
  <c r="D81" i="1"/>
  <c r="D43" i="1"/>
  <c r="F100" i="1"/>
  <c r="F81" i="1"/>
  <c r="F43" i="1"/>
  <c r="E119" i="1"/>
  <c r="C119" i="1"/>
  <c r="E100" i="1"/>
  <c r="E81" i="1"/>
  <c r="C81" i="1"/>
  <c r="C43" i="1"/>
  <c r="H43" i="1"/>
  <c r="E43" i="1"/>
  <c r="C62" i="1"/>
  <c r="G43" i="1"/>
  <c r="C22" i="1"/>
  <c r="C152" i="1"/>
  <c r="D14" i="2"/>
  <c r="E14" i="2"/>
  <c r="F14" i="2"/>
  <c r="G14" i="2"/>
  <c r="H14" i="2"/>
  <c r="C14" i="2"/>
  <c r="C23" i="2" s="1"/>
  <c r="D19" i="2"/>
  <c r="E19" i="2"/>
  <c r="F19" i="2"/>
  <c r="G19" i="2"/>
  <c r="H19" i="2"/>
  <c r="C19" i="2"/>
  <c r="H23" i="2" l="1"/>
  <c r="G23" i="2"/>
  <c r="D23" i="2"/>
  <c r="F23" i="2"/>
  <c r="E23" i="2"/>
  <c r="H130" i="1"/>
  <c r="G130" i="1"/>
  <c r="F130" i="1"/>
  <c r="E130" i="1"/>
  <c r="D130" i="1"/>
  <c r="D152" i="1" s="1"/>
  <c r="F152" i="1" l="1"/>
  <c r="H152" i="1"/>
  <c r="G152" i="1"/>
  <c r="E152" i="1"/>
  <c r="D10" i="1"/>
  <c r="E10" i="1"/>
  <c r="F10" i="1"/>
  <c r="G10" i="1"/>
  <c r="H10" i="1"/>
  <c r="H22" i="1" s="1"/>
  <c r="E22" i="1" l="1"/>
  <c r="D22" i="1"/>
  <c r="F22" i="1"/>
  <c r="G22" i="1"/>
</calcChain>
</file>

<file path=xl/sharedStrings.xml><?xml version="1.0" encoding="utf-8"?>
<sst xmlns="http://schemas.openxmlformats.org/spreadsheetml/2006/main" count="265" uniqueCount="75">
  <si>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</si>
  <si>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</si>
  <si>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</si>
  <si>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</si>
  <si>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</si>
  <si>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</si>
  <si>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</si>
  <si>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</si>
  <si>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</si>
  <si>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</si>
  <si>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</si>
  <si>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</si>
  <si>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</si>
  <si>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</si>
  <si>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</si>
  <si>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</si>
  <si>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</si>
  <si>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</si>
  <si>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</si>
  <si>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</si>
  <si>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</si>
  <si>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</si>
  <si>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</si>
  <si>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</si>
  <si>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</si>
  <si>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</si>
  <si>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</si>
  <si>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</si>
  <si>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</si>
  <si>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</si>
  <si>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</si>
  <si>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</si>
  <si>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</si>
  <si>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</si>
  <si>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</si>
  <si>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</si>
  <si>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</si>
  <si>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</si>
  <si>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</si>
  <si>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</si>
  <si>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</si>
  <si>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</si>
  <si>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</si>
  <si>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</si>
  <si>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</si>
  <si>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</si>
  <si>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2300.03.00</t>
  </si>
  <si>
    <t xml:space="preserve"> Бюджетна програма „Административно обслужване, медицинска и психологическа експертиза” </t>
  </si>
  <si>
    <t xml:space="preserve">Политика в областта на съобщенията и цифровата свързаност </t>
  </si>
  <si>
    <t>Бюджетна програма „Развитие на съобщенията и цифровата свързаност”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</si>
  <si>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</si>
  <si>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</si>
  <si>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</si>
  <si>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</si>
  <si>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</si>
  <si>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</si>
  <si>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</si>
  <si>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</si>
  <si>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</si>
  <si>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</si>
  <si>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</si>
  <si>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t>Субсидии за осигуряване на текущото поддържане и експлоатация на железопътната инфраструктура</t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</si>
  <si>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</si>
  <si>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</si>
  <si>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</si>
  <si>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</si>
  <si>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</si>
  <si>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</si>
  <si>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>Лихви по заеми</t>
  </si>
  <si>
    <t>Обезщетения по концесиоонни договори</t>
  </si>
  <si>
    <t>към 31.12.2022 г.</t>
  </si>
  <si>
    <t xml:space="preserve">на Министерството на транспорта и съобщенията към 31.12.2022 г. </t>
  </si>
  <si>
    <t>Предотвратяване , овладяване и преодоляване на последиците от бедствия</t>
  </si>
  <si>
    <t>Предоставяне на безвъзмездни средства на въздушните превозвачи с оперативен лиценз на въздушен превозвач на Общността с разрешение за превоз на пътници, издаден от главния директор на Главна дирекция “Гражданска въздухоплавателна администрация”</t>
  </si>
  <si>
    <t>Безплатен превоз на украински граждани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</si>
</sst>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7" fillId="2" borderId="0" xfId="0" quotePrefix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topLeftCell="A13" zoomScale="115" zoomScaleNormal="115" workbookViewId="0">
      <selection activeCell="R13" sqref="R13"/>
    </sheetView>
  </sheetViews>
  <sheetFormatPr defaultRowHeight="12.75" x14ac:dyDescent="0.2"/>
  <cols>
    <col min="1" max="1" width="15" style="15" customWidth="1"/>
    <col min="2" max="2" width="40" style="15" customWidth="1"/>
    <col min="3" max="3" width="12.5" style="15" customWidth="1"/>
    <col min="4" max="4" width="13.83203125" style="15" customWidth="1"/>
    <col min="5" max="5" width="16" style="15" customWidth="1"/>
    <col min="6" max="6" width="16.33203125" style="15" customWidth="1"/>
    <col min="7" max="7" width="15.6640625" style="15" customWidth="1"/>
    <col min="8" max="8" width="14.33203125" style="15" customWidth="1"/>
    <col min="9" max="16384" width="9.33203125" style="15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3" t="s">
        <v>71</v>
      </c>
      <c r="B4" s="43"/>
      <c r="C4" s="43"/>
      <c r="D4" s="43"/>
      <c r="E4" s="43"/>
      <c r="F4" s="43"/>
      <c r="G4" s="43"/>
      <c r="H4" s="43"/>
    </row>
    <row r="5" spans="1:8" x14ac:dyDescent="0.2">
      <c r="A5" s="44" t="s">
        <v>21</v>
      </c>
      <c r="B5" s="45"/>
      <c r="C5" s="45"/>
      <c r="D5" s="45"/>
      <c r="E5" s="45"/>
      <c r="F5" s="45"/>
      <c r="G5" s="45"/>
      <c r="H5" s="45"/>
    </row>
    <row r="6" spans="1:8" ht="15.75" x14ac:dyDescent="0.2">
      <c r="A6" s="24"/>
    </row>
    <row r="7" spans="1:8" ht="15.75" x14ac:dyDescent="0.2">
      <c r="A7" s="43" t="s">
        <v>23</v>
      </c>
      <c r="B7" s="43"/>
      <c r="C7" s="43"/>
      <c r="D7" s="43"/>
      <c r="E7" s="43"/>
      <c r="F7" s="43"/>
      <c r="G7" s="43"/>
      <c r="H7" s="43"/>
    </row>
    <row r="8" spans="1:8" ht="15.75" x14ac:dyDescent="0.2">
      <c r="A8" s="43" t="s">
        <v>70</v>
      </c>
      <c r="B8" s="43"/>
      <c r="C8" s="43"/>
      <c r="D8" s="43"/>
      <c r="E8" s="43"/>
      <c r="F8" s="43"/>
      <c r="G8" s="43"/>
      <c r="H8" s="43"/>
    </row>
    <row r="9" spans="1:8" x14ac:dyDescent="0.2">
      <c r="A9" s="45" t="s">
        <v>22</v>
      </c>
      <c r="B9" s="45"/>
      <c r="C9" s="45"/>
      <c r="D9" s="45"/>
      <c r="E9" s="45"/>
      <c r="F9" s="45"/>
      <c r="G9" s="45"/>
      <c r="H9" s="45"/>
    </row>
    <row r="10" spans="1:8" ht="13.5" thickBot="1" x14ac:dyDescent="0.25">
      <c r="A10" s="25" t="s">
        <v>3</v>
      </c>
      <c r="H10" s="26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25</v>
      </c>
      <c r="D11" s="47" t="s">
        <v>26</v>
      </c>
      <c r="E11" s="27" t="s">
        <v>4</v>
      </c>
      <c r="F11" s="27" t="s">
        <v>4</v>
      </c>
      <c r="G11" s="27" t="s">
        <v>4</v>
      </c>
      <c r="H11" s="27" t="s">
        <v>4</v>
      </c>
    </row>
    <row r="12" spans="1:8" x14ac:dyDescent="0.2">
      <c r="A12" s="40"/>
      <c r="B12" s="40"/>
      <c r="C12" s="40"/>
      <c r="D12" s="48"/>
      <c r="E12" s="28" t="s">
        <v>5</v>
      </c>
      <c r="F12" s="28" t="s">
        <v>5</v>
      </c>
      <c r="G12" s="28" t="s">
        <v>5</v>
      </c>
      <c r="H12" s="28" t="s">
        <v>5</v>
      </c>
    </row>
    <row r="13" spans="1:8" ht="26.25" thickBot="1" x14ac:dyDescent="0.25">
      <c r="A13" s="41"/>
      <c r="B13" s="41"/>
      <c r="C13" s="41"/>
      <c r="D13" s="49"/>
      <c r="E13" s="29" t="s">
        <v>27</v>
      </c>
      <c r="F13" s="30" t="s">
        <v>28</v>
      </c>
      <c r="G13" s="30" t="s">
        <v>29</v>
      </c>
      <c r="H13" s="30" t="s">
        <v>30</v>
      </c>
    </row>
    <row r="14" spans="1:8" ht="13.5" thickBot="1" x14ac:dyDescent="0.25">
      <c r="A14" s="1" t="s">
        <v>34</v>
      </c>
      <c r="B14" s="2" t="s">
        <v>35</v>
      </c>
      <c r="C14" s="3">
        <f>SUM(C15:C18)</f>
        <v>724551900</v>
      </c>
      <c r="D14" s="3">
        <f t="shared" ref="D14:H14" si="0">SUM(D15:D18)</f>
        <v>722541118</v>
      </c>
      <c r="E14" s="3">
        <f t="shared" si="0"/>
        <v>55456995</v>
      </c>
      <c r="F14" s="3">
        <f t="shared" si="0"/>
        <v>259744370</v>
      </c>
      <c r="G14" s="3">
        <f t="shared" si="0"/>
        <v>473787744</v>
      </c>
      <c r="H14" s="3">
        <f t="shared" si="0"/>
        <v>719275290</v>
      </c>
    </row>
    <row r="15" spans="1:8" ht="39" thickBot="1" x14ac:dyDescent="0.25">
      <c r="A15" s="1" t="s">
        <v>36</v>
      </c>
      <c r="B15" s="4" t="s">
        <v>37</v>
      </c>
      <c r="C15" s="5">
        <v>238396700</v>
      </c>
      <c r="D15" s="5">
        <v>231254980</v>
      </c>
      <c r="E15" s="5">
        <v>311112</v>
      </c>
      <c r="F15" s="5">
        <v>53712686</v>
      </c>
      <c r="G15" s="5">
        <v>132430071</v>
      </c>
      <c r="H15" s="5">
        <v>230959437</v>
      </c>
    </row>
    <row r="16" spans="1:8" ht="51.75" thickBot="1" x14ac:dyDescent="0.25">
      <c r="A16" s="1" t="s">
        <v>38</v>
      </c>
      <c r="B16" s="4" t="s">
        <v>39</v>
      </c>
      <c r="C16" s="5">
        <v>478856400</v>
      </c>
      <c r="D16" s="5">
        <v>486190759</v>
      </c>
      <c r="E16" s="5">
        <v>54534811</v>
      </c>
      <c r="F16" s="5">
        <v>204584347</v>
      </c>
      <c r="G16" s="5">
        <v>338989586</v>
      </c>
      <c r="H16" s="5">
        <v>484878577</v>
      </c>
    </row>
    <row r="17" spans="1:8" ht="39" thickBot="1" x14ac:dyDescent="0.25">
      <c r="A17" s="1" t="s">
        <v>40</v>
      </c>
      <c r="B17" s="4" t="s">
        <v>41</v>
      </c>
      <c r="C17" s="5">
        <v>6541100</v>
      </c>
      <c r="D17" s="5">
        <v>4337679</v>
      </c>
      <c r="E17" s="5">
        <v>512480</v>
      </c>
      <c r="F17" s="5">
        <v>1220183</v>
      </c>
      <c r="G17" s="5">
        <v>2028377</v>
      </c>
      <c r="H17" s="5">
        <v>2872790</v>
      </c>
    </row>
    <row r="18" spans="1:8" ht="39" thickBot="1" x14ac:dyDescent="0.25">
      <c r="A18" s="1" t="s">
        <v>42</v>
      </c>
      <c r="B18" s="4" t="s">
        <v>43</v>
      </c>
      <c r="C18" s="5">
        <v>757700</v>
      </c>
      <c r="D18" s="5">
        <v>757700</v>
      </c>
      <c r="E18" s="5">
        <v>98592</v>
      </c>
      <c r="F18" s="5">
        <v>227154</v>
      </c>
      <c r="G18" s="5">
        <v>339710</v>
      </c>
      <c r="H18" s="5">
        <v>564486</v>
      </c>
    </row>
    <row r="19" spans="1:8" ht="26.25" thickBot="1" x14ac:dyDescent="0.25">
      <c r="A19" s="1" t="s">
        <v>44</v>
      </c>
      <c r="B19" s="2" t="s">
        <v>48</v>
      </c>
      <c r="C19" s="3">
        <f>C20</f>
        <v>952400</v>
      </c>
      <c r="D19" s="3">
        <f t="shared" ref="D19:H19" si="1">D20</f>
        <v>36642101</v>
      </c>
      <c r="E19" s="3">
        <f t="shared" si="1"/>
        <v>14879704</v>
      </c>
      <c r="F19" s="3">
        <f t="shared" si="1"/>
        <v>20035434</v>
      </c>
      <c r="G19" s="3">
        <f t="shared" si="1"/>
        <v>24197012</v>
      </c>
      <c r="H19" s="3">
        <f t="shared" si="1"/>
        <v>36373418</v>
      </c>
    </row>
    <row r="20" spans="1:8" ht="39" customHeight="1" thickBot="1" x14ac:dyDescent="0.25">
      <c r="A20" s="1" t="s">
        <v>45</v>
      </c>
      <c r="B20" s="4" t="s">
        <v>49</v>
      </c>
      <c r="C20" s="5">
        <v>952400</v>
      </c>
      <c r="D20" s="5">
        <v>36642101</v>
      </c>
      <c r="E20" s="5">
        <v>14879704</v>
      </c>
      <c r="F20" s="5">
        <v>20035434</v>
      </c>
      <c r="G20" s="5">
        <v>24197012</v>
      </c>
      <c r="H20" s="5">
        <v>36373418</v>
      </c>
    </row>
    <row r="21" spans="1:8" ht="13.5" thickBot="1" x14ac:dyDescent="0.25">
      <c r="A21" s="6"/>
      <c r="B21" s="7"/>
      <c r="C21" s="5"/>
      <c r="D21" s="5"/>
      <c r="E21" s="5"/>
      <c r="F21" s="5"/>
      <c r="G21" s="5"/>
      <c r="H21" s="5"/>
    </row>
    <row r="22" spans="1:8" ht="51.75" thickBot="1" x14ac:dyDescent="0.25">
      <c r="A22" s="1" t="s">
        <v>46</v>
      </c>
      <c r="B22" s="4" t="s">
        <v>47</v>
      </c>
      <c r="C22" s="5">
        <v>25612700</v>
      </c>
      <c r="D22" s="5">
        <v>45103014</v>
      </c>
      <c r="E22" s="5">
        <v>6335182</v>
      </c>
      <c r="F22" s="5">
        <v>13371894</v>
      </c>
      <c r="G22" s="5">
        <v>33607839</v>
      </c>
      <c r="H22" s="5">
        <v>44683037</v>
      </c>
    </row>
    <row r="23" spans="1:8" ht="13.5" thickBot="1" x14ac:dyDescent="0.25">
      <c r="A23" s="8"/>
      <c r="B23" s="2" t="s">
        <v>17</v>
      </c>
      <c r="C23" s="3">
        <f>C14+C19+C22</f>
        <v>751117000</v>
      </c>
      <c r="D23" s="3">
        <f>D14+D19+D22</f>
        <v>804286233</v>
      </c>
      <c r="E23" s="3">
        <f t="shared" ref="E23:H23" si="2">E14+E19+E22</f>
        <v>76671881</v>
      </c>
      <c r="F23" s="3">
        <f t="shared" si="2"/>
        <v>293151698</v>
      </c>
      <c r="G23" s="3">
        <f t="shared" si="2"/>
        <v>531592595</v>
      </c>
      <c r="H23" s="3">
        <f t="shared" si="2"/>
        <v>800331745</v>
      </c>
    </row>
    <row r="24" spans="1:8" ht="15.75" x14ac:dyDescent="0.2">
      <c r="A24" s="37"/>
    </row>
    <row r="25" spans="1:8" ht="12.75" customHeight="1" x14ac:dyDescent="0.2">
      <c r="A25" s="38" t="s">
        <v>31</v>
      </c>
      <c r="B25" s="38"/>
      <c r="C25" s="38"/>
      <c r="D25" s="38"/>
      <c r="E25" s="38"/>
      <c r="F25" s="38"/>
      <c r="G25" s="38"/>
      <c r="H25" s="38"/>
    </row>
    <row r="26" spans="1:8" s="32" customFormat="1" ht="31.5" customHeight="1" x14ac:dyDescent="0.2">
      <c r="A26" s="31"/>
      <c r="B26" s="31"/>
      <c r="C26" s="31"/>
      <c r="D26" s="31"/>
      <c r="E26" s="31"/>
      <c r="F26" s="31"/>
      <c r="G26" s="31"/>
      <c r="H26" s="31"/>
    </row>
    <row r="27" spans="1:8" ht="24" customHeight="1" x14ac:dyDescent="0.25">
      <c r="A27" s="31"/>
      <c r="B27" s="18" t="s">
        <v>63</v>
      </c>
      <c r="C27" s="19"/>
      <c r="E27" s="20" t="s">
        <v>64</v>
      </c>
      <c r="F27" s="21"/>
      <c r="H27" s="31"/>
    </row>
    <row r="28" spans="1:8" ht="15.75" x14ac:dyDescent="0.25">
      <c r="B28" s="22" t="s">
        <v>65</v>
      </c>
      <c r="C28" s="23"/>
      <c r="E28" s="20" t="s">
        <v>67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54" bottom="0.6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2"/>
  <sheetViews>
    <sheetView zoomScale="115" zoomScaleNormal="115" workbookViewId="0">
      <selection sqref="A1:XFD1048576"/>
    </sheetView>
  </sheetViews>
  <sheetFormatPr defaultRowHeight="12.75" x14ac:dyDescent="0.2"/>
  <cols>
    <col min="1" max="1" width="2.1640625" style="15" customWidth="1"/>
    <col min="2" max="2" width="51.6640625" style="15" customWidth="1"/>
    <col min="3" max="3" width="15.1640625" style="15" customWidth="1"/>
    <col min="4" max="4" width="13.33203125" style="15" customWidth="1"/>
    <col min="5" max="5" width="16.6640625" style="15" customWidth="1"/>
    <col min="6" max="6" width="15.33203125" style="15" customWidth="1"/>
    <col min="7" max="7" width="16.33203125" style="15" customWidth="1"/>
    <col min="8" max="8" width="17" style="15" customWidth="1"/>
    <col min="9" max="16384" width="9.33203125" style="15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70</v>
      </c>
      <c r="C4" s="42"/>
      <c r="D4" s="42"/>
      <c r="E4" s="42"/>
      <c r="F4" s="42"/>
      <c r="G4" s="42"/>
      <c r="H4" s="42"/>
      <c r="I4" s="36"/>
    </row>
    <row r="5" spans="2:9" ht="13.5" thickBot="1" x14ac:dyDescent="0.25">
      <c r="B5" s="46" t="s">
        <v>1</v>
      </c>
      <c r="C5" s="46"/>
      <c r="D5" s="46"/>
      <c r="E5" s="46"/>
      <c r="F5" s="46"/>
      <c r="G5" s="46"/>
      <c r="H5" s="46"/>
    </row>
    <row r="6" spans="2:9" ht="13.5" customHeight="1" thickBot="1" x14ac:dyDescent="0.25">
      <c r="B6" s="50" t="s">
        <v>50</v>
      </c>
      <c r="C6" s="51"/>
      <c r="D6" s="51"/>
      <c r="E6" s="51"/>
      <c r="F6" s="51"/>
      <c r="G6" s="51"/>
      <c r="H6" s="52"/>
    </row>
    <row r="7" spans="2:9" ht="12.75" customHeight="1" x14ac:dyDescent="0.2">
      <c r="B7" s="35" t="s">
        <v>2</v>
      </c>
      <c r="C7" s="39" t="s">
        <v>25</v>
      </c>
      <c r="D7" s="47" t="s">
        <v>26</v>
      </c>
      <c r="E7" s="27" t="s">
        <v>4</v>
      </c>
      <c r="F7" s="27" t="s">
        <v>4</v>
      </c>
      <c r="G7" s="27" t="s">
        <v>4</v>
      </c>
      <c r="H7" s="27" t="s">
        <v>4</v>
      </c>
    </row>
    <row r="8" spans="2:9" x14ac:dyDescent="0.2">
      <c r="B8" s="35" t="s">
        <v>3</v>
      </c>
      <c r="C8" s="40"/>
      <c r="D8" s="48"/>
      <c r="E8" s="28" t="s">
        <v>5</v>
      </c>
      <c r="F8" s="28" t="s">
        <v>5</v>
      </c>
      <c r="G8" s="28" t="s">
        <v>5</v>
      </c>
      <c r="H8" s="28" t="s">
        <v>5</v>
      </c>
    </row>
    <row r="9" spans="2:9" ht="41.25" customHeight="1" thickBot="1" x14ac:dyDescent="0.25">
      <c r="B9" s="9"/>
      <c r="C9" s="41"/>
      <c r="D9" s="49"/>
      <c r="E9" s="29" t="s">
        <v>27</v>
      </c>
      <c r="F9" s="30" t="s">
        <v>28</v>
      </c>
      <c r="G9" s="30" t="s">
        <v>29</v>
      </c>
      <c r="H9" s="30" t="s">
        <v>30</v>
      </c>
    </row>
    <row r="10" spans="2:9" ht="13.5" thickBot="1" x14ac:dyDescent="0.25">
      <c r="B10" s="10" t="s">
        <v>6</v>
      </c>
      <c r="C10" s="3">
        <f>+C12+C13+C14</f>
        <v>0</v>
      </c>
      <c r="D10" s="3">
        <f t="shared" ref="D10:H10" si="0">+D12+D13+D14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</row>
    <row r="11" spans="2:9" ht="13.5" thickBot="1" x14ac:dyDescent="0.25">
      <c r="B11" s="11" t="s">
        <v>7</v>
      </c>
      <c r="C11" s="5"/>
      <c r="D11" s="5"/>
      <c r="E11" s="5"/>
      <c r="F11" s="5"/>
      <c r="G11" s="5"/>
      <c r="H11" s="5"/>
    </row>
    <row r="12" spans="2:9" ht="13.5" thickBot="1" x14ac:dyDescent="0.25">
      <c r="B12" s="12" t="s">
        <v>8</v>
      </c>
      <c r="C12" s="5"/>
      <c r="D12" s="5"/>
      <c r="E12" s="5"/>
      <c r="F12" s="5"/>
      <c r="G12" s="5"/>
      <c r="H12" s="5"/>
    </row>
    <row r="13" spans="2:9" ht="13.5" thickBot="1" x14ac:dyDescent="0.25">
      <c r="B13" s="12" t="s">
        <v>9</v>
      </c>
      <c r="C13" s="5"/>
      <c r="D13" s="5"/>
      <c r="E13" s="5"/>
      <c r="F13" s="5"/>
      <c r="G13" s="5"/>
      <c r="H13" s="5"/>
    </row>
    <row r="14" spans="2:9" ht="13.5" thickBot="1" x14ac:dyDescent="0.25">
      <c r="B14" s="12" t="s">
        <v>10</v>
      </c>
      <c r="C14" s="5"/>
      <c r="D14" s="5"/>
      <c r="E14" s="5"/>
      <c r="F14" s="5"/>
      <c r="G14" s="5"/>
      <c r="H14" s="5"/>
    </row>
    <row r="15" spans="2:9" ht="13.5" thickBot="1" x14ac:dyDescent="0.25">
      <c r="B15" s="11"/>
      <c r="C15" s="5"/>
      <c r="D15" s="5"/>
      <c r="E15" s="5"/>
      <c r="F15" s="5"/>
      <c r="G15" s="5"/>
      <c r="H15" s="5"/>
    </row>
    <row r="16" spans="2:9" ht="26.25" thickBot="1" x14ac:dyDescent="0.25">
      <c r="B16" s="10" t="s">
        <v>11</v>
      </c>
      <c r="C16" s="3">
        <f>+SUM(C18:C21)</f>
        <v>238396700</v>
      </c>
      <c r="D16" s="3">
        <f t="shared" ref="D16:H16" si="1">+SUM(D18:D21)</f>
        <v>231254980</v>
      </c>
      <c r="E16" s="3">
        <f t="shared" si="1"/>
        <v>311112</v>
      </c>
      <c r="F16" s="3">
        <f t="shared" si="1"/>
        <v>53712686</v>
      </c>
      <c r="G16" s="3">
        <f t="shared" si="1"/>
        <v>132430071</v>
      </c>
      <c r="H16" s="3">
        <f t="shared" si="1"/>
        <v>230959437</v>
      </c>
    </row>
    <row r="17" spans="2:8" ht="13.5" thickBot="1" x14ac:dyDescent="0.25">
      <c r="B17" s="11" t="s">
        <v>18</v>
      </c>
      <c r="C17" s="5"/>
      <c r="D17" s="5"/>
      <c r="E17" s="5"/>
      <c r="F17" s="5"/>
      <c r="G17" s="5"/>
      <c r="H17" s="5"/>
    </row>
    <row r="18" spans="2:8" ht="13.5" thickBot="1" x14ac:dyDescent="0.25">
      <c r="B18" s="11" t="s">
        <v>68</v>
      </c>
      <c r="C18" s="5"/>
      <c r="D18" s="5">
        <v>5736106</v>
      </c>
      <c r="E18" s="5">
        <v>311112</v>
      </c>
      <c r="F18" s="5">
        <v>3046686</v>
      </c>
      <c r="G18" s="5">
        <v>3337121</v>
      </c>
      <c r="H18" s="5">
        <v>5736106</v>
      </c>
    </row>
    <row r="19" spans="2:8" ht="26.25" thickBot="1" x14ac:dyDescent="0.25">
      <c r="B19" s="11" t="s">
        <v>58</v>
      </c>
      <c r="C19" s="5">
        <v>30730000</v>
      </c>
      <c r="D19" s="5">
        <v>30730000</v>
      </c>
      <c r="E19" s="5"/>
      <c r="F19" s="5">
        <v>14780000</v>
      </c>
      <c r="G19" s="5">
        <v>30730000</v>
      </c>
      <c r="H19" s="5">
        <v>30730000</v>
      </c>
    </row>
    <row r="20" spans="2:8" ht="51.75" thickBot="1" x14ac:dyDescent="0.25">
      <c r="B20" s="11" t="s">
        <v>59</v>
      </c>
      <c r="C20" s="5">
        <v>78750000</v>
      </c>
      <c r="D20" s="5">
        <v>42750000</v>
      </c>
      <c r="E20" s="5"/>
      <c r="F20" s="5">
        <v>16886000</v>
      </c>
      <c r="G20" s="5">
        <v>36162950</v>
      </c>
      <c r="H20" s="5">
        <v>42454457</v>
      </c>
    </row>
    <row r="21" spans="2:8" ht="64.5" thickBot="1" x14ac:dyDescent="0.25">
      <c r="B21" s="11" t="s">
        <v>60</v>
      </c>
      <c r="C21" s="5">
        <v>128916700</v>
      </c>
      <c r="D21" s="5">
        <v>152038874</v>
      </c>
      <c r="E21" s="5"/>
      <c r="F21" s="5">
        <v>19000000</v>
      </c>
      <c r="G21" s="5">
        <v>62200000</v>
      </c>
      <c r="H21" s="5">
        <v>152038874</v>
      </c>
    </row>
    <row r="22" spans="2:8" ht="13.5" thickBot="1" x14ac:dyDescent="0.25">
      <c r="B22" s="10" t="s">
        <v>13</v>
      </c>
      <c r="C22" s="3">
        <f>+C16+C10</f>
        <v>238396700</v>
      </c>
      <c r="D22" s="3">
        <f t="shared" ref="D22:G22" si="2">+D16+D10</f>
        <v>231254980</v>
      </c>
      <c r="E22" s="3">
        <f t="shared" si="2"/>
        <v>311112</v>
      </c>
      <c r="F22" s="3">
        <f t="shared" si="2"/>
        <v>53712686</v>
      </c>
      <c r="G22" s="3">
        <f t="shared" si="2"/>
        <v>132430071</v>
      </c>
      <c r="H22" s="3">
        <f>+H16+H10</f>
        <v>230959437</v>
      </c>
    </row>
    <row r="23" spans="2:8" ht="13.5" thickBot="1" x14ac:dyDescent="0.25">
      <c r="B23" s="11"/>
      <c r="C23" s="5"/>
      <c r="D23" s="5"/>
      <c r="E23" s="5"/>
      <c r="F23" s="5"/>
      <c r="G23" s="5"/>
      <c r="H23" s="5"/>
    </row>
    <row r="24" spans="2:8" ht="13.5" thickBot="1" x14ac:dyDescent="0.25">
      <c r="B24" s="11" t="s">
        <v>14</v>
      </c>
      <c r="C24" s="13"/>
      <c r="D24" s="13"/>
      <c r="E24" s="13"/>
      <c r="F24" s="13"/>
      <c r="G24" s="13"/>
      <c r="H24" s="13"/>
    </row>
    <row r="25" spans="2:8" ht="13.5" thickBot="1" x14ac:dyDescent="0.25">
      <c r="B25" s="16"/>
      <c r="C25" s="17"/>
      <c r="D25" s="17"/>
      <c r="E25" s="17"/>
      <c r="F25" s="17"/>
      <c r="G25" s="17"/>
      <c r="H25" s="17"/>
    </row>
    <row r="26" spans="2:8" ht="13.5" thickBot="1" x14ac:dyDescent="0.25">
      <c r="B26" s="50" t="s">
        <v>51</v>
      </c>
      <c r="C26" s="51"/>
      <c r="D26" s="51"/>
      <c r="E26" s="51"/>
      <c r="F26" s="51"/>
      <c r="G26" s="51"/>
      <c r="H26" s="52"/>
    </row>
    <row r="27" spans="2:8" ht="12.75" customHeight="1" x14ac:dyDescent="0.2">
      <c r="B27" s="35" t="s">
        <v>2</v>
      </c>
      <c r="C27" s="39" t="s">
        <v>25</v>
      </c>
      <c r="D27" s="47" t="s">
        <v>26</v>
      </c>
      <c r="E27" s="27" t="s">
        <v>4</v>
      </c>
      <c r="F27" s="27" t="s">
        <v>4</v>
      </c>
      <c r="G27" s="27" t="s">
        <v>4</v>
      </c>
      <c r="H27" s="27" t="s">
        <v>4</v>
      </c>
    </row>
    <row r="28" spans="2:8" x14ac:dyDescent="0.2">
      <c r="B28" s="35" t="s">
        <v>3</v>
      </c>
      <c r="C28" s="40"/>
      <c r="D28" s="48"/>
      <c r="E28" s="28" t="s">
        <v>5</v>
      </c>
      <c r="F28" s="28" t="s">
        <v>5</v>
      </c>
      <c r="G28" s="28" t="s">
        <v>5</v>
      </c>
      <c r="H28" s="28" t="s">
        <v>5</v>
      </c>
    </row>
    <row r="29" spans="2:8" ht="26.25" thickBot="1" x14ac:dyDescent="0.25">
      <c r="B29" s="9"/>
      <c r="C29" s="41"/>
      <c r="D29" s="49"/>
      <c r="E29" s="29" t="s">
        <v>27</v>
      </c>
      <c r="F29" s="30" t="s">
        <v>28</v>
      </c>
      <c r="G29" s="30" t="s">
        <v>29</v>
      </c>
      <c r="H29" s="30" t="s">
        <v>30</v>
      </c>
    </row>
    <row r="30" spans="2:8" ht="13.5" thickBot="1" x14ac:dyDescent="0.25">
      <c r="B30" s="10" t="s">
        <v>6</v>
      </c>
      <c r="C30" s="3">
        <f>+C32+C33+C34</f>
        <v>50168900</v>
      </c>
      <c r="D30" s="3">
        <f t="shared" ref="D30:H30" si="3">+D32+D33+D34</f>
        <v>54895734</v>
      </c>
      <c r="E30" s="3">
        <f t="shared" si="3"/>
        <v>9258811</v>
      </c>
      <c r="F30" s="3">
        <f t="shared" si="3"/>
        <v>21490347</v>
      </c>
      <c r="G30" s="3">
        <f t="shared" si="3"/>
        <v>33162674</v>
      </c>
      <c r="H30" s="3">
        <f t="shared" si="3"/>
        <v>53630088</v>
      </c>
    </row>
    <row r="31" spans="2:8" ht="13.5" thickBot="1" x14ac:dyDescent="0.25">
      <c r="B31" s="11" t="s">
        <v>7</v>
      </c>
      <c r="C31" s="5"/>
      <c r="D31" s="5"/>
      <c r="E31" s="5"/>
      <c r="F31" s="5"/>
      <c r="G31" s="5"/>
      <c r="H31" s="5"/>
    </row>
    <row r="32" spans="2:8" ht="13.5" thickBot="1" x14ac:dyDescent="0.25">
      <c r="B32" s="12" t="s">
        <v>8</v>
      </c>
      <c r="C32" s="5">
        <v>29606600</v>
      </c>
      <c r="D32" s="5">
        <v>29374392</v>
      </c>
      <c r="E32" s="5">
        <v>6747259</v>
      </c>
      <c r="F32" s="5">
        <v>14020332</v>
      </c>
      <c r="G32" s="5">
        <v>21088411</v>
      </c>
      <c r="H32" s="5">
        <v>29220196</v>
      </c>
    </row>
    <row r="33" spans="2:8" ht="13.5" thickBot="1" x14ac:dyDescent="0.25">
      <c r="B33" s="12" t="s">
        <v>9</v>
      </c>
      <c r="C33" s="5">
        <v>18283300</v>
      </c>
      <c r="D33" s="5">
        <v>21139500</v>
      </c>
      <c r="E33" s="5">
        <v>2511552</v>
      </c>
      <c r="F33" s="5">
        <v>7232213</v>
      </c>
      <c r="G33" s="5">
        <v>10992755</v>
      </c>
      <c r="H33" s="5">
        <v>20043180</v>
      </c>
    </row>
    <row r="34" spans="2:8" ht="13.5" thickBot="1" x14ac:dyDescent="0.25">
      <c r="B34" s="12" t="s">
        <v>10</v>
      </c>
      <c r="C34" s="5">
        <v>2279000</v>
      </c>
      <c r="D34" s="5">
        <v>4381842</v>
      </c>
      <c r="E34" s="5"/>
      <c r="F34" s="5">
        <v>237802</v>
      </c>
      <c r="G34" s="5">
        <v>1081508</v>
      </c>
      <c r="H34" s="5">
        <v>4366712</v>
      </c>
    </row>
    <row r="35" spans="2:8" ht="13.5" thickBot="1" x14ac:dyDescent="0.25">
      <c r="B35" s="11"/>
      <c r="C35" s="5"/>
      <c r="D35" s="5"/>
      <c r="E35" s="5"/>
      <c r="F35" s="5"/>
      <c r="G35" s="5"/>
      <c r="H35" s="5"/>
    </row>
    <row r="36" spans="2:8" ht="26.25" thickBot="1" x14ac:dyDescent="0.25">
      <c r="B36" s="10" t="s">
        <v>11</v>
      </c>
      <c r="C36" s="3">
        <f>+SUM(C38:C42)</f>
        <v>428687500</v>
      </c>
      <c r="D36" s="3">
        <f t="shared" ref="D36:H36" si="4">+SUM(D38:D42)</f>
        <v>431295025</v>
      </c>
      <c r="E36" s="3">
        <f t="shared" si="4"/>
        <v>45276000</v>
      </c>
      <c r="F36" s="3">
        <f t="shared" si="4"/>
        <v>183094000</v>
      </c>
      <c r="G36" s="3">
        <f t="shared" si="4"/>
        <v>305826912</v>
      </c>
      <c r="H36" s="3">
        <f t="shared" si="4"/>
        <v>431248489</v>
      </c>
    </row>
    <row r="37" spans="2:8" ht="13.5" thickBot="1" x14ac:dyDescent="0.25">
      <c r="B37" s="11" t="s">
        <v>18</v>
      </c>
      <c r="C37" s="5"/>
      <c r="D37" s="5"/>
      <c r="E37" s="5"/>
      <c r="F37" s="5"/>
      <c r="G37" s="5"/>
      <c r="H37" s="5"/>
    </row>
    <row r="38" spans="2:8" ht="51.75" thickBot="1" x14ac:dyDescent="0.25">
      <c r="B38" s="11" t="s">
        <v>52</v>
      </c>
      <c r="C38" s="5">
        <v>196190000</v>
      </c>
      <c r="D38" s="5">
        <v>196190000</v>
      </c>
      <c r="E38" s="5">
        <v>45276000</v>
      </c>
      <c r="F38" s="5">
        <v>98094000</v>
      </c>
      <c r="G38" s="5">
        <v>147141000</v>
      </c>
      <c r="H38" s="5">
        <v>196190000</v>
      </c>
    </row>
    <row r="39" spans="2:8" ht="26.25" thickBot="1" x14ac:dyDescent="0.25">
      <c r="B39" s="11" t="s">
        <v>61</v>
      </c>
      <c r="C39" s="5">
        <v>232497500</v>
      </c>
      <c r="D39" s="5">
        <v>232497500</v>
      </c>
      <c r="E39" s="5"/>
      <c r="F39" s="5">
        <v>85000000</v>
      </c>
      <c r="G39" s="5">
        <v>157200000</v>
      </c>
      <c r="H39" s="5">
        <v>232497500</v>
      </c>
    </row>
    <row r="40" spans="2:8" ht="25.5" customHeight="1" thickBot="1" x14ac:dyDescent="0.25">
      <c r="B40" s="11" t="s">
        <v>72</v>
      </c>
      <c r="C40" s="5"/>
      <c r="D40" s="5">
        <f>1560989+46536</f>
        <v>1607525</v>
      </c>
      <c r="E40" s="5"/>
      <c r="F40" s="5"/>
      <c r="G40" s="5">
        <v>1485912</v>
      </c>
      <c r="H40" s="5">
        <f>1560989</f>
        <v>1560989</v>
      </c>
    </row>
    <row r="41" spans="2:8" ht="81.75" customHeight="1" thickBot="1" x14ac:dyDescent="0.25">
      <c r="B41" s="11" t="s">
        <v>73</v>
      </c>
      <c r="C41" s="5"/>
      <c r="D41" s="5">
        <v>-1566245</v>
      </c>
      <c r="E41" s="5"/>
      <c r="F41" s="5"/>
      <c r="G41" s="5"/>
      <c r="H41" s="5">
        <v>-1566245</v>
      </c>
    </row>
    <row r="42" spans="2:8" ht="16.5" customHeight="1" thickBot="1" x14ac:dyDescent="0.25">
      <c r="B42" s="11" t="s">
        <v>74</v>
      </c>
      <c r="C42" s="5"/>
      <c r="D42" s="5">
        <v>2566245</v>
      </c>
      <c r="E42" s="5"/>
      <c r="F42" s="5"/>
      <c r="G42" s="5"/>
      <c r="H42" s="5">
        <v>2566245</v>
      </c>
    </row>
    <row r="43" spans="2:8" ht="13.5" thickBot="1" x14ac:dyDescent="0.25">
      <c r="B43" s="10" t="s">
        <v>13</v>
      </c>
      <c r="C43" s="3">
        <f>+C36+C30</f>
        <v>478856400</v>
      </c>
      <c r="D43" s="3">
        <f t="shared" ref="D43:H43" si="5">+D36+D30</f>
        <v>486190759</v>
      </c>
      <c r="E43" s="3">
        <f t="shared" si="5"/>
        <v>54534811</v>
      </c>
      <c r="F43" s="3">
        <f t="shared" si="5"/>
        <v>204584347</v>
      </c>
      <c r="G43" s="3">
        <f t="shared" si="5"/>
        <v>338989586</v>
      </c>
      <c r="H43" s="3">
        <f t="shared" si="5"/>
        <v>484878577</v>
      </c>
    </row>
    <row r="44" spans="2:8" ht="13.5" thickBot="1" x14ac:dyDescent="0.25">
      <c r="B44" s="11"/>
      <c r="C44" s="5"/>
      <c r="D44" s="5"/>
      <c r="E44" s="5"/>
      <c r="F44" s="5"/>
      <c r="G44" s="5"/>
      <c r="H44" s="5"/>
    </row>
    <row r="45" spans="2:8" ht="13.5" thickBot="1" x14ac:dyDescent="0.25">
      <c r="B45" s="11" t="s">
        <v>14</v>
      </c>
      <c r="C45" s="13">
        <v>1107</v>
      </c>
      <c r="D45" s="13">
        <v>1107</v>
      </c>
      <c r="E45" s="13">
        <v>962</v>
      </c>
      <c r="F45" s="13">
        <v>969</v>
      </c>
      <c r="G45" s="13">
        <v>972</v>
      </c>
      <c r="H45" s="13">
        <v>980</v>
      </c>
    </row>
    <row r="46" spans="2:8" ht="16.5" thickBot="1" x14ac:dyDescent="0.25">
      <c r="B46" s="14"/>
    </row>
    <row r="47" spans="2:8" ht="13.5" thickBot="1" x14ac:dyDescent="0.25">
      <c r="B47" s="50" t="s">
        <v>53</v>
      </c>
      <c r="C47" s="51"/>
      <c r="D47" s="51"/>
      <c r="E47" s="51"/>
      <c r="F47" s="51"/>
      <c r="G47" s="51"/>
      <c r="H47" s="52"/>
    </row>
    <row r="48" spans="2:8" ht="12.75" customHeight="1" x14ac:dyDescent="0.2">
      <c r="B48" s="35" t="s">
        <v>2</v>
      </c>
      <c r="C48" s="39" t="s">
        <v>25</v>
      </c>
      <c r="D48" s="47" t="s">
        <v>26</v>
      </c>
      <c r="E48" s="27" t="s">
        <v>4</v>
      </c>
      <c r="F48" s="27" t="s">
        <v>4</v>
      </c>
      <c r="G48" s="27" t="s">
        <v>4</v>
      </c>
      <c r="H48" s="27" t="s">
        <v>4</v>
      </c>
    </row>
    <row r="49" spans="2:8" x14ac:dyDescent="0.2">
      <c r="B49" s="35" t="s">
        <v>3</v>
      </c>
      <c r="C49" s="40"/>
      <c r="D49" s="48"/>
      <c r="E49" s="28" t="s">
        <v>5</v>
      </c>
      <c r="F49" s="28" t="s">
        <v>5</v>
      </c>
      <c r="G49" s="28" t="s">
        <v>5</v>
      </c>
      <c r="H49" s="28" t="s">
        <v>5</v>
      </c>
    </row>
    <row r="50" spans="2:8" ht="26.25" thickBot="1" x14ac:dyDescent="0.25">
      <c r="B50" s="9"/>
      <c r="C50" s="41"/>
      <c r="D50" s="49"/>
      <c r="E50" s="29" t="s">
        <v>27</v>
      </c>
      <c r="F50" s="30" t="s">
        <v>28</v>
      </c>
      <c r="G50" s="30" t="s">
        <v>29</v>
      </c>
      <c r="H50" s="30" t="s">
        <v>30</v>
      </c>
    </row>
    <row r="51" spans="2:8" ht="13.5" thickBot="1" x14ac:dyDescent="0.25">
      <c r="B51" s="10" t="s">
        <v>6</v>
      </c>
      <c r="C51" s="3">
        <f>+C53+C54+C55</f>
        <v>6541100</v>
      </c>
      <c r="D51" s="3">
        <f t="shared" ref="D51:H51" si="6">+D53+D54+D55</f>
        <v>4337679</v>
      </c>
      <c r="E51" s="3">
        <f t="shared" si="6"/>
        <v>512480</v>
      </c>
      <c r="F51" s="3">
        <f t="shared" si="6"/>
        <v>1220183</v>
      </c>
      <c r="G51" s="3">
        <f t="shared" si="6"/>
        <v>2028377</v>
      </c>
      <c r="H51" s="3">
        <f t="shared" si="6"/>
        <v>2872790</v>
      </c>
    </row>
    <row r="52" spans="2:8" ht="13.5" thickBot="1" x14ac:dyDescent="0.25">
      <c r="B52" s="11" t="s">
        <v>7</v>
      </c>
      <c r="C52" s="5"/>
      <c r="D52" s="5"/>
      <c r="E52" s="5"/>
      <c r="F52" s="5"/>
      <c r="G52" s="5"/>
      <c r="H52" s="5"/>
    </row>
    <row r="53" spans="2:8" ht="13.5" thickBot="1" x14ac:dyDescent="0.25">
      <c r="B53" s="12" t="s">
        <v>8</v>
      </c>
      <c r="C53" s="5">
        <v>1365900</v>
      </c>
      <c r="D53" s="5">
        <v>1419059</v>
      </c>
      <c r="E53" s="5">
        <v>220766</v>
      </c>
      <c r="F53" s="5">
        <v>530037</v>
      </c>
      <c r="G53" s="5">
        <v>840459</v>
      </c>
      <c r="H53" s="5">
        <v>1400004</v>
      </c>
    </row>
    <row r="54" spans="2:8" ht="13.5" thickBot="1" x14ac:dyDescent="0.25">
      <c r="B54" s="12" t="s">
        <v>9</v>
      </c>
      <c r="C54" s="5">
        <v>2746200</v>
      </c>
      <c r="D54" s="5">
        <v>2114700</v>
      </c>
      <c r="E54" s="5">
        <v>124910</v>
      </c>
      <c r="F54" s="5">
        <v>523342</v>
      </c>
      <c r="G54" s="5">
        <v>918844</v>
      </c>
      <c r="H54" s="5">
        <v>1203712</v>
      </c>
    </row>
    <row r="55" spans="2:8" ht="13.5" thickBot="1" x14ac:dyDescent="0.25">
      <c r="B55" s="12" t="s">
        <v>10</v>
      </c>
      <c r="C55" s="5">
        <v>2429000</v>
      </c>
      <c r="D55" s="5">
        <v>803920</v>
      </c>
      <c r="E55" s="5">
        <v>166804</v>
      </c>
      <c r="F55" s="5">
        <v>166804</v>
      </c>
      <c r="G55" s="5">
        <v>269074</v>
      </c>
      <c r="H55" s="5">
        <v>269074</v>
      </c>
    </row>
    <row r="56" spans="2:8" ht="13.5" thickBot="1" x14ac:dyDescent="0.25">
      <c r="B56" s="11"/>
      <c r="C56" s="5"/>
      <c r="D56" s="5"/>
      <c r="E56" s="5"/>
      <c r="F56" s="5"/>
      <c r="G56" s="5"/>
      <c r="H56" s="5"/>
    </row>
    <row r="57" spans="2:8" ht="26.25" thickBot="1" x14ac:dyDescent="0.25">
      <c r="B57" s="10" t="s">
        <v>11</v>
      </c>
      <c r="C57" s="3">
        <f>+SUM(C59:C61)</f>
        <v>0</v>
      </c>
      <c r="D57" s="3">
        <f t="shared" ref="D57:H57" si="7">+SUM(D59:D61)</f>
        <v>0</v>
      </c>
      <c r="E57" s="3">
        <f t="shared" si="7"/>
        <v>0</v>
      </c>
      <c r="F57" s="3">
        <f t="shared" si="7"/>
        <v>0</v>
      </c>
      <c r="G57" s="3">
        <f t="shared" si="7"/>
        <v>0</v>
      </c>
      <c r="H57" s="3">
        <f t="shared" si="7"/>
        <v>0</v>
      </c>
    </row>
    <row r="58" spans="2:8" ht="13.5" thickBot="1" x14ac:dyDescent="0.25">
      <c r="B58" s="11" t="s">
        <v>18</v>
      </c>
      <c r="C58" s="5"/>
      <c r="D58" s="5"/>
      <c r="E58" s="5"/>
      <c r="F58" s="5"/>
      <c r="G58" s="5"/>
      <c r="H58" s="5"/>
    </row>
    <row r="59" spans="2:8" ht="11.25" customHeight="1" thickBot="1" x14ac:dyDescent="0.25">
      <c r="B59" s="11" t="s">
        <v>12</v>
      </c>
      <c r="C59" s="5"/>
      <c r="D59" s="5"/>
      <c r="E59" s="5"/>
      <c r="F59" s="5"/>
      <c r="G59" s="5"/>
      <c r="H59" s="5"/>
    </row>
    <row r="60" spans="2:8" ht="12.75" customHeight="1" thickBot="1" x14ac:dyDescent="0.25">
      <c r="B60" s="11" t="s">
        <v>12</v>
      </c>
      <c r="C60" s="5"/>
      <c r="D60" s="5"/>
      <c r="E60" s="5"/>
      <c r="F60" s="5"/>
      <c r="G60" s="5"/>
      <c r="H60" s="5"/>
    </row>
    <row r="61" spans="2:8" ht="13.5" thickBot="1" x14ac:dyDescent="0.25">
      <c r="B61" s="11"/>
      <c r="C61" s="5"/>
      <c r="D61" s="5"/>
      <c r="E61" s="5"/>
      <c r="F61" s="5"/>
      <c r="G61" s="5"/>
      <c r="H61" s="5"/>
    </row>
    <row r="62" spans="2:8" ht="13.5" thickBot="1" x14ac:dyDescent="0.25">
      <c r="B62" s="10" t="s">
        <v>13</v>
      </c>
      <c r="C62" s="3">
        <f>+C57+C51</f>
        <v>6541100</v>
      </c>
      <c r="D62" s="3">
        <f t="shared" ref="D62:H62" si="8">+D57+D51</f>
        <v>4337679</v>
      </c>
      <c r="E62" s="3">
        <f t="shared" si="8"/>
        <v>512480</v>
      </c>
      <c r="F62" s="3">
        <f t="shared" si="8"/>
        <v>1220183</v>
      </c>
      <c r="G62" s="3">
        <f t="shared" si="8"/>
        <v>2028377</v>
      </c>
      <c r="H62" s="3">
        <f t="shared" si="8"/>
        <v>2872790</v>
      </c>
    </row>
    <row r="63" spans="2:8" ht="13.5" thickBot="1" x14ac:dyDescent="0.25">
      <c r="B63" s="11"/>
      <c r="C63" s="5"/>
      <c r="D63" s="5"/>
      <c r="E63" s="5"/>
      <c r="F63" s="5"/>
      <c r="G63" s="5"/>
      <c r="H63" s="5"/>
    </row>
    <row r="64" spans="2:8" ht="13.5" thickBot="1" x14ac:dyDescent="0.25">
      <c r="B64" s="11" t="s">
        <v>14</v>
      </c>
      <c r="C64" s="13">
        <v>57</v>
      </c>
      <c r="D64" s="13">
        <v>57</v>
      </c>
      <c r="E64" s="13">
        <v>44</v>
      </c>
      <c r="F64" s="13">
        <v>52</v>
      </c>
      <c r="G64" s="13">
        <v>52</v>
      </c>
      <c r="H64" s="13">
        <v>51</v>
      </c>
    </row>
    <row r="65" spans="2:8" ht="16.5" thickBot="1" x14ac:dyDescent="0.25">
      <c r="B65" s="14"/>
    </row>
    <row r="66" spans="2:8" ht="13.5" thickBot="1" x14ac:dyDescent="0.25">
      <c r="B66" s="50" t="s">
        <v>54</v>
      </c>
      <c r="C66" s="51"/>
      <c r="D66" s="51"/>
      <c r="E66" s="51"/>
      <c r="F66" s="51"/>
      <c r="G66" s="51"/>
      <c r="H66" s="52"/>
    </row>
    <row r="67" spans="2:8" ht="12.75" customHeight="1" x14ac:dyDescent="0.2">
      <c r="B67" s="35" t="s">
        <v>2</v>
      </c>
      <c r="C67" s="39" t="s">
        <v>25</v>
      </c>
      <c r="D67" s="47" t="s">
        <v>26</v>
      </c>
      <c r="E67" s="27" t="s">
        <v>4</v>
      </c>
      <c r="F67" s="27" t="s">
        <v>4</v>
      </c>
      <c r="G67" s="27" t="s">
        <v>4</v>
      </c>
      <c r="H67" s="27" t="s">
        <v>4</v>
      </c>
    </row>
    <row r="68" spans="2:8" x14ac:dyDescent="0.2">
      <c r="B68" s="35" t="s">
        <v>3</v>
      </c>
      <c r="C68" s="40"/>
      <c r="D68" s="48"/>
      <c r="E68" s="28" t="s">
        <v>5</v>
      </c>
      <c r="F68" s="28" t="s">
        <v>5</v>
      </c>
      <c r="G68" s="28" t="s">
        <v>5</v>
      </c>
      <c r="H68" s="28" t="s">
        <v>5</v>
      </c>
    </row>
    <row r="69" spans="2:8" ht="26.25" thickBot="1" x14ac:dyDescent="0.25">
      <c r="B69" s="9"/>
      <c r="C69" s="41"/>
      <c r="D69" s="49"/>
      <c r="E69" s="29" t="s">
        <v>27</v>
      </c>
      <c r="F69" s="30" t="s">
        <v>28</v>
      </c>
      <c r="G69" s="30" t="s">
        <v>29</v>
      </c>
      <c r="H69" s="30" t="s">
        <v>30</v>
      </c>
    </row>
    <row r="70" spans="2:8" ht="13.5" thickBot="1" x14ac:dyDescent="0.25">
      <c r="B70" s="10" t="s">
        <v>6</v>
      </c>
      <c r="C70" s="3">
        <f>+C72+C73+C74</f>
        <v>757700</v>
      </c>
      <c r="D70" s="3">
        <f t="shared" ref="D70:H70" si="9">+D72+D73+D74</f>
        <v>757700</v>
      </c>
      <c r="E70" s="3">
        <f t="shared" si="9"/>
        <v>98592</v>
      </c>
      <c r="F70" s="3">
        <f t="shared" si="9"/>
        <v>227154</v>
      </c>
      <c r="G70" s="3">
        <f t="shared" si="9"/>
        <v>339710</v>
      </c>
      <c r="H70" s="3">
        <f t="shared" si="9"/>
        <v>564486</v>
      </c>
    </row>
    <row r="71" spans="2:8" ht="13.5" thickBot="1" x14ac:dyDescent="0.25">
      <c r="B71" s="11" t="s">
        <v>7</v>
      </c>
      <c r="C71" s="5"/>
      <c r="D71" s="5"/>
      <c r="E71" s="5"/>
      <c r="F71" s="5"/>
      <c r="G71" s="5"/>
      <c r="H71" s="5"/>
    </row>
    <row r="72" spans="2:8" ht="13.5" thickBot="1" x14ac:dyDescent="0.25">
      <c r="B72" s="12" t="s">
        <v>8</v>
      </c>
      <c r="C72" s="5">
        <v>421000</v>
      </c>
      <c r="D72" s="5">
        <v>429863</v>
      </c>
      <c r="E72" s="5">
        <v>88432</v>
      </c>
      <c r="F72" s="5">
        <v>192781</v>
      </c>
      <c r="G72" s="5">
        <v>298165</v>
      </c>
      <c r="H72" s="5">
        <v>405430</v>
      </c>
    </row>
    <row r="73" spans="2:8" ht="13.5" thickBot="1" x14ac:dyDescent="0.25">
      <c r="B73" s="12" t="s">
        <v>9</v>
      </c>
      <c r="C73" s="5">
        <v>236700</v>
      </c>
      <c r="D73" s="5">
        <v>227837</v>
      </c>
      <c r="E73" s="5">
        <v>10160</v>
      </c>
      <c r="F73" s="5">
        <v>31551</v>
      </c>
      <c r="G73" s="5">
        <v>38723</v>
      </c>
      <c r="H73" s="5">
        <v>82170</v>
      </c>
    </row>
    <row r="74" spans="2:8" ht="13.5" thickBot="1" x14ac:dyDescent="0.25">
      <c r="B74" s="12" t="s">
        <v>10</v>
      </c>
      <c r="C74" s="5">
        <v>100000</v>
      </c>
      <c r="D74" s="5">
        <v>100000</v>
      </c>
      <c r="E74" s="5"/>
      <c r="F74" s="5">
        <v>2822</v>
      </c>
      <c r="G74" s="5">
        <v>2822</v>
      </c>
      <c r="H74" s="5">
        <v>76886</v>
      </c>
    </row>
    <row r="75" spans="2:8" ht="13.5" thickBot="1" x14ac:dyDescent="0.25">
      <c r="B75" s="11"/>
      <c r="C75" s="5"/>
      <c r="D75" s="5"/>
      <c r="E75" s="5"/>
      <c r="F75" s="5"/>
      <c r="G75" s="5"/>
      <c r="H75" s="5"/>
    </row>
    <row r="76" spans="2:8" ht="26.25" thickBot="1" x14ac:dyDescent="0.25">
      <c r="B76" s="10" t="s">
        <v>11</v>
      </c>
      <c r="C76" s="3">
        <f>+SUM(C78:C80)</f>
        <v>0</v>
      </c>
      <c r="D76" s="3">
        <f t="shared" ref="D76:H76" si="10">+SUM(D78:D80)</f>
        <v>0</v>
      </c>
      <c r="E76" s="3">
        <f t="shared" si="10"/>
        <v>0</v>
      </c>
      <c r="F76" s="3">
        <f t="shared" si="10"/>
        <v>0</v>
      </c>
      <c r="G76" s="3">
        <f t="shared" si="10"/>
        <v>0</v>
      </c>
      <c r="H76" s="3">
        <f t="shared" si="10"/>
        <v>0</v>
      </c>
    </row>
    <row r="77" spans="2:8" ht="13.5" thickBot="1" x14ac:dyDescent="0.25">
      <c r="B77" s="11" t="s">
        <v>18</v>
      </c>
      <c r="C77" s="5"/>
      <c r="D77" s="5"/>
      <c r="E77" s="5"/>
      <c r="F77" s="5"/>
      <c r="G77" s="5"/>
      <c r="H77" s="5"/>
    </row>
    <row r="78" spans="2:8" ht="11.25" customHeight="1" thickBot="1" x14ac:dyDescent="0.25">
      <c r="B78" s="11" t="s">
        <v>12</v>
      </c>
      <c r="C78" s="5"/>
      <c r="D78" s="5"/>
      <c r="E78" s="5"/>
      <c r="F78" s="5"/>
      <c r="G78" s="5"/>
      <c r="H78" s="5"/>
    </row>
    <row r="79" spans="2:8" ht="13.5" thickBot="1" x14ac:dyDescent="0.25">
      <c r="B79" s="11" t="s">
        <v>12</v>
      </c>
      <c r="C79" s="5"/>
      <c r="D79" s="5"/>
      <c r="E79" s="5"/>
      <c r="F79" s="5"/>
      <c r="G79" s="5"/>
      <c r="H79" s="5"/>
    </row>
    <row r="80" spans="2:8" ht="10.5" customHeight="1" thickBot="1" x14ac:dyDescent="0.25">
      <c r="B80" s="11"/>
      <c r="C80" s="5"/>
      <c r="D80" s="5"/>
      <c r="E80" s="5"/>
      <c r="F80" s="5"/>
      <c r="G80" s="5"/>
      <c r="H80" s="5"/>
    </row>
    <row r="81" spans="2:8" ht="13.5" thickBot="1" x14ac:dyDescent="0.25">
      <c r="B81" s="10" t="s">
        <v>13</v>
      </c>
      <c r="C81" s="3">
        <f>+C76+C70</f>
        <v>757700</v>
      </c>
      <c r="D81" s="3">
        <f t="shared" ref="D81:H81" si="11">+D76+D70</f>
        <v>757700</v>
      </c>
      <c r="E81" s="3">
        <f t="shared" si="11"/>
        <v>98592</v>
      </c>
      <c r="F81" s="3">
        <f t="shared" si="11"/>
        <v>227154</v>
      </c>
      <c r="G81" s="3">
        <f t="shared" si="11"/>
        <v>339710</v>
      </c>
      <c r="H81" s="3">
        <f t="shared" si="11"/>
        <v>564486</v>
      </c>
    </row>
    <row r="82" spans="2:8" ht="13.5" thickBot="1" x14ac:dyDescent="0.25">
      <c r="B82" s="11"/>
      <c r="C82" s="5"/>
      <c r="D82" s="5"/>
      <c r="E82" s="5"/>
      <c r="F82" s="5"/>
      <c r="G82" s="5"/>
      <c r="H82" s="5"/>
    </row>
    <row r="83" spans="2:8" ht="13.5" thickBot="1" x14ac:dyDescent="0.25">
      <c r="B83" s="11" t="s">
        <v>14</v>
      </c>
      <c r="C83" s="13">
        <v>11</v>
      </c>
      <c r="D83" s="13">
        <v>11</v>
      </c>
      <c r="E83" s="13">
        <v>10</v>
      </c>
      <c r="F83" s="13">
        <v>10</v>
      </c>
      <c r="G83" s="13">
        <v>10</v>
      </c>
      <c r="H83" s="13">
        <v>10</v>
      </c>
    </row>
    <row r="84" spans="2:8" ht="13.5" thickBot="1" x14ac:dyDescent="0.25">
      <c r="B84" s="16"/>
      <c r="C84" s="17"/>
      <c r="D84" s="17"/>
      <c r="E84" s="17"/>
      <c r="F84" s="17"/>
      <c r="G84" s="17"/>
      <c r="H84" s="17"/>
    </row>
    <row r="85" spans="2:8" ht="13.5" thickBot="1" x14ac:dyDescent="0.25">
      <c r="B85" s="50" t="s">
        <v>62</v>
      </c>
      <c r="C85" s="51"/>
      <c r="D85" s="51"/>
      <c r="E85" s="51"/>
      <c r="F85" s="51"/>
      <c r="G85" s="51"/>
      <c r="H85" s="52"/>
    </row>
    <row r="86" spans="2:8" ht="12.75" customHeight="1" x14ac:dyDescent="0.2">
      <c r="B86" s="35" t="s">
        <v>2</v>
      </c>
      <c r="C86" s="39" t="s">
        <v>25</v>
      </c>
      <c r="D86" s="47" t="s">
        <v>26</v>
      </c>
      <c r="E86" s="27" t="s">
        <v>4</v>
      </c>
      <c r="F86" s="27" t="s">
        <v>4</v>
      </c>
      <c r="G86" s="27" t="s">
        <v>4</v>
      </c>
      <c r="H86" s="27" t="s">
        <v>4</v>
      </c>
    </row>
    <row r="87" spans="2:8" x14ac:dyDescent="0.2">
      <c r="B87" s="35" t="s">
        <v>3</v>
      </c>
      <c r="C87" s="40"/>
      <c r="D87" s="48"/>
      <c r="E87" s="28" t="s">
        <v>5</v>
      </c>
      <c r="F87" s="28" t="s">
        <v>5</v>
      </c>
      <c r="G87" s="28" t="s">
        <v>5</v>
      </c>
      <c r="H87" s="28" t="s">
        <v>5</v>
      </c>
    </row>
    <row r="88" spans="2:8" ht="26.25" thickBot="1" x14ac:dyDescent="0.25">
      <c r="B88" s="9"/>
      <c r="C88" s="41"/>
      <c r="D88" s="49"/>
      <c r="E88" s="29" t="s">
        <v>27</v>
      </c>
      <c r="F88" s="30" t="s">
        <v>28</v>
      </c>
      <c r="G88" s="30" t="s">
        <v>29</v>
      </c>
      <c r="H88" s="30" t="s">
        <v>30</v>
      </c>
    </row>
    <row r="89" spans="2:8" ht="13.5" thickBot="1" x14ac:dyDescent="0.25">
      <c r="B89" s="10" t="s">
        <v>6</v>
      </c>
      <c r="C89" s="3">
        <f>+C91+C92+C93</f>
        <v>952400</v>
      </c>
      <c r="D89" s="3">
        <f t="shared" ref="D89:H89" si="12">+D91+D92+D93</f>
        <v>1121101</v>
      </c>
      <c r="E89" s="3">
        <f t="shared" si="12"/>
        <v>230084</v>
      </c>
      <c r="F89" s="3">
        <f t="shared" si="12"/>
        <v>433074</v>
      </c>
      <c r="G89" s="3">
        <f t="shared" si="12"/>
        <v>614952</v>
      </c>
      <c r="H89" s="3">
        <f t="shared" si="12"/>
        <v>852418</v>
      </c>
    </row>
    <row r="90" spans="2:8" ht="13.5" thickBot="1" x14ac:dyDescent="0.25">
      <c r="B90" s="11" t="s">
        <v>7</v>
      </c>
      <c r="C90" s="5"/>
      <c r="D90" s="5"/>
      <c r="E90" s="5"/>
      <c r="F90" s="5"/>
      <c r="G90" s="5"/>
      <c r="H90" s="5"/>
    </row>
    <row r="91" spans="2:8" ht="13.5" thickBot="1" x14ac:dyDescent="0.25">
      <c r="B91" s="12" t="s">
        <v>8</v>
      </c>
      <c r="C91" s="5">
        <v>606900</v>
      </c>
      <c r="D91" s="5">
        <v>775601</v>
      </c>
      <c r="E91" s="5">
        <v>225181</v>
      </c>
      <c r="F91" s="5">
        <v>407292</v>
      </c>
      <c r="G91" s="5">
        <v>581258</v>
      </c>
      <c r="H91" s="5">
        <v>773601</v>
      </c>
    </row>
    <row r="92" spans="2:8" ht="13.5" thickBot="1" x14ac:dyDescent="0.25">
      <c r="B92" s="12" t="s">
        <v>9</v>
      </c>
      <c r="C92" s="5">
        <v>345500</v>
      </c>
      <c r="D92" s="5">
        <v>345500</v>
      </c>
      <c r="E92" s="5">
        <v>4903</v>
      </c>
      <c r="F92" s="5">
        <v>25782</v>
      </c>
      <c r="G92" s="5">
        <v>33694</v>
      </c>
      <c r="H92" s="5">
        <v>78817</v>
      </c>
    </row>
    <row r="93" spans="2:8" ht="13.5" thickBot="1" x14ac:dyDescent="0.25">
      <c r="B93" s="12" t="s">
        <v>10</v>
      </c>
      <c r="C93" s="5"/>
      <c r="D93" s="5"/>
      <c r="E93" s="5"/>
      <c r="F93" s="5"/>
      <c r="G93" s="5"/>
      <c r="H93" s="5"/>
    </row>
    <row r="94" spans="2:8" ht="13.5" thickBot="1" x14ac:dyDescent="0.25">
      <c r="B94" s="11"/>
      <c r="C94" s="5"/>
      <c r="D94" s="5"/>
      <c r="E94" s="5"/>
      <c r="F94" s="5"/>
      <c r="G94" s="5"/>
      <c r="H94" s="5"/>
    </row>
    <row r="95" spans="2:8" ht="26.25" thickBot="1" x14ac:dyDescent="0.25">
      <c r="B95" s="10" t="s">
        <v>11</v>
      </c>
      <c r="C95" s="3">
        <f>+SUM(C97:C99)</f>
        <v>0</v>
      </c>
      <c r="D95" s="3">
        <f t="shared" ref="D95:H95" si="13">+SUM(D97:D99)</f>
        <v>35521000</v>
      </c>
      <c r="E95" s="3">
        <f t="shared" si="13"/>
        <v>14649620</v>
      </c>
      <c r="F95" s="3">
        <f t="shared" si="13"/>
        <v>19602360</v>
      </c>
      <c r="G95" s="3">
        <f t="shared" si="13"/>
        <v>23582060</v>
      </c>
      <c r="H95" s="3">
        <f t="shared" si="13"/>
        <v>35521000</v>
      </c>
    </row>
    <row r="96" spans="2:8" ht="13.5" thickBot="1" x14ac:dyDescent="0.25">
      <c r="B96" s="11" t="s">
        <v>18</v>
      </c>
      <c r="C96" s="5"/>
      <c r="D96" s="5"/>
      <c r="E96" s="5"/>
      <c r="F96" s="5"/>
      <c r="G96" s="5"/>
      <c r="H96" s="5"/>
    </row>
    <row r="97" spans="2:8" ht="39" thickBot="1" x14ac:dyDescent="0.25">
      <c r="B97" s="11" t="s">
        <v>55</v>
      </c>
      <c r="C97" s="5"/>
      <c r="D97" s="5">
        <v>18971200</v>
      </c>
      <c r="E97" s="5">
        <v>8704520</v>
      </c>
      <c r="F97" s="5">
        <v>11675560</v>
      </c>
      <c r="G97" s="5">
        <v>13831360</v>
      </c>
      <c r="H97" s="5">
        <v>18971200</v>
      </c>
    </row>
    <row r="98" spans="2:8" ht="64.5" thickBot="1" x14ac:dyDescent="0.25">
      <c r="B98" s="11" t="s">
        <v>56</v>
      </c>
      <c r="C98" s="5"/>
      <c r="D98" s="5">
        <v>16549800</v>
      </c>
      <c r="E98" s="5">
        <v>5945100</v>
      </c>
      <c r="F98" s="5">
        <v>7926800</v>
      </c>
      <c r="G98" s="5">
        <v>9750700</v>
      </c>
      <c r="H98" s="5">
        <v>16549800</v>
      </c>
    </row>
    <row r="99" spans="2:8" ht="13.5" thickBot="1" x14ac:dyDescent="0.25">
      <c r="B99" s="11"/>
      <c r="C99" s="5"/>
      <c r="D99" s="5"/>
      <c r="E99" s="5"/>
      <c r="F99" s="5"/>
      <c r="G99" s="5"/>
      <c r="H99" s="5"/>
    </row>
    <row r="100" spans="2:8" ht="13.5" thickBot="1" x14ac:dyDescent="0.25">
      <c r="B100" s="10" t="s">
        <v>13</v>
      </c>
      <c r="C100" s="3">
        <f>+C95+C89</f>
        <v>952400</v>
      </c>
      <c r="D100" s="3">
        <f t="shared" ref="D100:H100" si="14">+D95+D89</f>
        <v>36642101</v>
      </c>
      <c r="E100" s="3">
        <f t="shared" si="14"/>
        <v>14879704</v>
      </c>
      <c r="F100" s="3">
        <f t="shared" si="14"/>
        <v>20035434</v>
      </c>
      <c r="G100" s="3">
        <f t="shared" si="14"/>
        <v>24197012</v>
      </c>
      <c r="H100" s="3">
        <f t="shared" si="14"/>
        <v>36373418</v>
      </c>
    </row>
    <row r="101" spans="2:8" ht="13.5" thickBot="1" x14ac:dyDescent="0.25">
      <c r="B101" s="11"/>
      <c r="C101" s="5"/>
      <c r="D101" s="5"/>
      <c r="E101" s="5"/>
      <c r="F101" s="5"/>
      <c r="G101" s="5"/>
      <c r="H101" s="5"/>
    </row>
    <row r="102" spans="2:8" ht="13.5" thickBot="1" x14ac:dyDescent="0.25">
      <c r="B102" s="11" t="s">
        <v>14</v>
      </c>
      <c r="C102" s="13">
        <v>19</v>
      </c>
      <c r="D102" s="13">
        <v>26</v>
      </c>
      <c r="E102" s="13">
        <v>25</v>
      </c>
      <c r="F102" s="13">
        <v>19</v>
      </c>
      <c r="G102" s="13">
        <v>19</v>
      </c>
      <c r="H102" s="13">
        <v>15</v>
      </c>
    </row>
    <row r="103" spans="2:8" ht="13.5" thickBot="1" x14ac:dyDescent="0.25">
      <c r="B103" s="16"/>
      <c r="C103" s="17"/>
      <c r="D103" s="17"/>
      <c r="E103" s="17"/>
      <c r="F103" s="17"/>
      <c r="G103" s="17"/>
      <c r="H103" s="17"/>
    </row>
    <row r="104" spans="2:8" ht="13.5" thickBot="1" x14ac:dyDescent="0.25">
      <c r="B104" s="50" t="s">
        <v>57</v>
      </c>
      <c r="C104" s="51"/>
      <c r="D104" s="51"/>
      <c r="E104" s="51"/>
      <c r="F104" s="51"/>
      <c r="G104" s="51"/>
      <c r="H104" s="52"/>
    </row>
    <row r="105" spans="2:8" ht="12.75" customHeight="1" x14ac:dyDescent="0.2">
      <c r="B105" s="35" t="s">
        <v>2</v>
      </c>
      <c r="C105" s="39" t="s">
        <v>25</v>
      </c>
      <c r="D105" s="47" t="s">
        <v>26</v>
      </c>
      <c r="E105" s="27" t="s">
        <v>4</v>
      </c>
      <c r="F105" s="27" t="s">
        <v>4</v>
      </c>
      <c r="G105" s="27" t="s">
        <v>4</v>
      </c>
      <c r="H105" s="27" t="s">
        <v>4</v>
      </c>
    </row>
    <row r="106" spans="2:8" x14ac:dyDescent="0.2">
      <c r="B106" s="35" t="s">
        <v>3</v>
      </c>
      <c r="C106" s="40"/>
      <c r="D106" s="48"/>
      <c r="E106" s="28" t="s">
        <v>5</v>
      </c>
      <c r="F106" s="28" t="s">
        <v>5</v>
      </c>
      <c r="G106" s="28" t="s">
        <v>5</v>
      </c>
      <c r="H106" s="28" t="s">
        <v>5</v>
      </c>
    </row>
    <row r="107" spans="2:8" ht="26.25" thickBot="1" x14ac:dyDescent="0.25">
      <c r="B107" s="9"/>
      <c r="C107" s="41"/>
      <c r="D107" s="49"/>
      <c r="E107" s="29" t="s">
        <v>27</v>
      </c>
      <c r="F107" s="30" t="s">
        <v>28</v>
      </c>
      <c r="G107" s="30" t="s">
        <v>29</v>
      </c>
      <c r="H107" s="30" t="s">
        <v>30</v>
      </c>
    </row>
    <row r="108" spans="2:8" ht="13.5" thickBot="1" x14ac:dyDescent="0.25">
      <c r="B108" s="10" t="s">
        <v>6</v>
      </c>
      <c r="C108" s="3">
        <f>+C110+C111+C112</f>
        <v>25612700</v>
      </c>
      <c r="D108" s="3">
        <f t="shared" ref="D108:H108" si="15">+D110+D111+D112</f>
        <v>32225188</v>
      </c>
      <c r="E108" s="3">
        <f t="shared" si="15"/>
        <v>6335182</v>
      </c>
      <c r="F108" s="3">
        <f t="shared" si="15"/>
        <v>13371894</v>
      </c>
      <c r="G108" s="3">
        <f t="shared" si="15"/>
        <v>20730013</v>
      </c>
      <c r="H108" s="3">
        <f t="shared" si="15"/>
        <v>31805211</v>
      </c>
    </row>
    <row r="109" spans="2:8" ht="13.5" thickBot="1" x14ac:dyDescent="0.25">
      <c r="B109" s="11" t="s">
        <v>7</v>
      </c>
      <c r="C109" s="5"/>
      <c r="D109" s="5"/>
      <c r="E109" s="5"/>
      <c r="F109" s="5"/>
      <c r="G109" s="5"/>
      <c r="H109" s="5"/>
    </row>
    <row r="110" spans="2:8" ht="13.5" thickBot="1" x14ac:dyDescent="0.25">
      <c r="B110" s="12" t="s">
        <v>8</v>
      </c>
      <c r="C110" s="5">
        <v>13507500</v>
      </c>
      <c r="D110" s="5">
        <v>21103185</v>
      </c>
      <c r="E110" s="5">
        <v>4379223</v>
      </c>
      <c r="F110" s="5">
        <v>9597310</v>
      </c>
      <c r="G110" s="5">
        <v>14651124</v>
      </c>
      <c r="H110" s="5">
        <v>21085914</v>
      </c>
    </row>
    <row r="111" spans="2:8" ht="13.5" thickBot="1" x14ac:dyDescent="0.25">
      <c r="B111" s="12" t="s">
        <v>9</v>
      </c>
      <c r="C111" s="5">
        <v>7297200</v>
      </c>
      <c r="D111" s="5">
        <v>9054308</v>
      </c>
      <c r="E111" s="5">
        <v>1804566</v>
      </c>
      <c r="F111" s="5">
        <v>3456438</v>
      </c>
      <c r="G111" s="5">
        <v>5281593</v>
      </c>
      <c r="H111" s="5">
        <v>8698702</v>
      </c>
    </row>
    <row r="112" spans="2:8" ht="13.5" thickBot="1" x14ac:dyDescent="0.25">
      <c r="B112" s="12" t="s">
        <v>10</v>
      </c>
      <c r="C112" s="5">
        <v>4808000</v>
      </c>
      <c r="D112" s="5">
        <v>2067695</v>
      </c>
      <c r="E112" s="5">
        <v>151393</v>
      </c>
      <c r="F112" s="5">
        <v>318146</v>
      </c>
      <c r="G112" s="5">
        <v>797296</v>
      </c>
      <c r="H112" s="5">
        <v>2020595</v>
      </c>
    </row>
    <row r="113" spans="2:8" ht="13.5" thickBot="1" x14ac:dyDescent="0.25">
      <c r="B113" s="11"/>
      <c r="C113" s="5"/>
      <c r="D113" s="5"/>
      <c r="E113" s="5"/>
      <c r="F113" s="5"/>
      <c r="G113" s="5"/>
      <c r="H113" s="5"/>
    </row>
    <row r="114" spans="2:8" ht="26.25" thickBot="1" x14ac:dyDescent="0.25">
      <c r="B114" s="10" t="s">
        <v>11</v>
      </c>
      <c r="C114" s="3">
        <f>+SUM(C116:C118)</f>
        <v>0</v>
      </c>
      <c r="D114" s="3">
        <f t="shared" ref="D114:H114" si="16">+SUM(D116:D118)</f>
        <v>12877826</v>
      </c>
      <c r="E114" s="3">
        <f t="shared" si="16"/>
        <v>0</v>
      </c>
      <c r="F114" s="3">
        <f t="shared" si="16"/>
        <v>0</v>
      </c>
      <c r="G114" s="3">
        <f t="shared" si="16"/>
        <v>12877826</v>
      </c>
      <c r="H114" s="3">
        <f t="shared" si="16"/>
        <v>12877826</v>
      </c>
    </row>
    <row r="115" spans="2:8" ht="13.5" thickBot="1" x14ac:dyDescent="0.25">
      <c r="B115" s="11" t="s">
        <v>18</v>
      </c>
      <c r="C115" s="5"/>
      <c r="D115" s="5"/>
      <c r="E115" s="5"/>
      <c r="F115" s="5"/>
      <c r="G115" s="5"/>
      <c r="H115" s="5"/>
    </row>
    <row r="116" spans="2:8" ht="13.5" thickBot="1" x14ac:dyDescent="0.25">
      <c r="B116" s="11" t="s">
        <v>69</v>
      </c>
      <c r="C116" s="5"/>
      <c r="D116" s="5">
        <v>12877826</v>
      </c>
      <c r="E116" s="5"/>
      <c r="F116" s="5"/>
      <c r="G116" s="5">
        <v>12877826</v>
      </c>
      <c r="H116" s="5">
        <v>12877826</v>
      </c>
    </row>
    <row r="117" spans="2:8" ht="13.5" thickBot="1" x14ac:dyDescent="0.25">
      <c r="B117" s="11" t="s">
        <v>12</v>
      </c>
      <c r="C117" s="5"/>
      <c r="D117" s="5"/>
      <c r="E117" s="5"/>
      <c r="F117" s="5"/>
      <c r="G117" s="5"/>
      <c r="H117" s="5"/>
    </row>
    <row r="118" spans="2:8" ht="13.5" thickBot="1" x14ac:dyDescent="0.25">
      <c r="B118" s="11"/>
      <c r="C118" s="5"/>
      <c r="D118" s="5"/>
      <c r="E118" s="5"/>
      <c r="F118" s="5"/>
      <c r="G118" s="5"/>
      <c r="H118" s="5"/>
    </row>
    <row r="119" spans="2:8" ht="13.5" thickBot="1" x14ac:dyDescent="0.25">
      <c r="B119" s="10" t="s">
        <v>13</v>
      </c>
      <c r="C119" s="3">
        <f>+C114+C108</f>
        <v>25612700</v>
      </c>
      <c r="D119" s="3">
        <f t="shared" ref="D119:H119" si="17">+D114+D108</f>
        <v>45103014</v>
      </c>
      <c r="E119" s="3">
        <f t="shared" si="17"/>
        <v>6335182</v>
      </c>
      <c r="F119" s="3">
        <f t="shared" si="17"/>
        <v>13371894</v>
      </c>
      <c r="G119" s="3">
        <f t="shared" si="17"/>
        <v>33607839</v>
      </c>
      <c r="H119" s="3">
        <f t="shared" si="17"/>
        <v>44683037</v>
      </c>
    </row>
    <row r="120" spans="2:8" ht="13.5" thickBot="1" x14ac:dyDescent="0.25">
      <c r="B120" s="11"/>
      <c r="C120" s="5"/>
      <c r="D120" s="5"/>
      <c r="E120" s="5"/>
      <c r="F120" s="5"/>
      <c r="G120" s="5"/>
      <c r="H120" s="5"/>
    </row>
    <row r="121" spans="2:8" ht="13.5" thickBot="1" x14ac:dyDescent="0.25">
      <c r="B121" s="11" t="s">
        <v>14</v>
      </c>
      <c r="C121" s="13">
        <v>736</v>
      </c>
      <c r="D121" s="13">
        <v>736</v>
      </c>
      <c r="E121" s="13">
        <v>684</v>
      </c>
      <c r="F121" s="13">
        <v>659</v>
      </c>
      <c r="G121" s="13">
        <v>651</v>
      </c>
      <c r="H121" s="13">
        <v>650</v>
      </c>
    </row>
    <row r="122" spans="2:8" ht="15.75" x14ac:dyDescent="0.2">
      <c r="B122" s="14"/>
    </row>
    <row r="123" spans="2:8" ht="12.75" customHeight="1" x14ac:dyDescent="0.2">
      <c r="B123" s="53" t="s">
        <v>33</v>
      </c>
      <c r="C123" s="53"/>
      <c r="D123" s="53"/>
      <c r="E123" s="53"/>
      <c r="F123" s="53"/>
      <c r="G123" s="53"/>
      <c r="H123" s="53"/>
    </row>
    <row r="124" spans="2:8" ht="13.5" customHeight="1" x14ac:dyDescent="0.2">
      <c r="B124" s="53"/>
      <c r="C124" s="53"/>
      <c r="D124" s="53"/>
      <c r="E124" s="53"/>
      <c r="F124" s="53"/>
      <c r="G124" s="53"/>
      <c r="H124" s="53"/>
    </row>
    <row r="125" spans="2:8" ht="13.5" thickBot="1" x14ac:dyDescent="0.25"/>
    <row r="126" spans="2:8" ht="13.5" thickBot="1" x14ac:dyDescent="0.25">
      <c r="B126" s="50" t="s">
        <v>19</v>
      </c>
      <c r="C126" s="51"/>
      <c r="D126" s="51"/>
      <c r="E126" s="51"/>
      <c r="F126" s="51"/>
      <c r="G126" s="51"/>
      <c r="H126" s="52"/>
    </row>
    <row r="127" spans="2:8" ht="12.75" customHeight="1" x14ac:dyDescent="0.2">
      <c r="B127" s="35" t="s">
        <v>20</v>
      </c>
      <c r="C127" s="39" t="s">
        <v>25</v>
      </c>
      <c r="D127" s="47" t="s">
        <v>26</v>
      </c>
      <c r="E127" s="27" t="s">
        <v>4</v>
      </c>
      <c r="F127" s="27" t="s">
        <v>4</v>
      </c>
      <c r="G127" s="27" t="s">
        <v>4</v>
      </c>
      <c r="H127" s="27" t="s">
        <v>4</v>
      </c>
    </row>
    <row r="128" spans="2:8" x14ac:dyDescent="0.2">
      <c r="B128" s="35" t="s">
        <v>3</v>
      </c>
      <c r="C128" s="40"/>
      <c r="D128" s="48"/>
      <c r="E128" s="28" t="s">
        <v>5</v>
      </c>
      <c r="F128" s="28" t="s">
        <v>5</v>
      </c>
      <c r="G128" s="28" t="s">
        <v>5</v>
      </c>
      <c r="H128" s="28" t="s">
        <v>5</v>
      </c>
    </row>
    <row r="129" spans="2:8" ht="39.75" customHeight="1" thickBot="1" x14ac:dyDescent="0.25">
      <c r="B129" s="9"/>
      <c r="C129" s="41"/>
      <c r="D129" s="49"/>
      <c r="E129" s="29" t="s">
        <v>27</v>
      </c>
      <c r="F129" s="30" t="s">
        <v>28</v>
      </c>
      <c r="G129" s="30" t="s">
        <v>29</v>
      </c>
      <c r="H129" s="30" t="s">
        <v>32</v>
      </c>
    </row>
    <row r="130" spans="2:8" ht="13.5" thickBot="1" x14ac:dyDescent="0.25">
      <c r="B130" s="10" t="s">
        <v>6</v>
      </c>
      <c r="C130" s="3">
        <f>+C132+C133+C134</f>
        <v>84032800</v>
      </c>
      <c r="D130" s="3">
        <f t="shared" ref="D130:H130" si="18">+D132+D133+D134</f>
        <v>93337402</v>
      </c>
      <c r="E130" s="3">
        <f t="shared" si="18"/>
        <v>16435149</v>
      </c>
      <c r="F130" s="3">
        <f t="shared" si="18"/>
        <v>36742652</v>
      </c>
      <c r="G130" s="3">
        <f t="shared" si="18"/>
        <v>56875726</v>
      </c>
      <c r="H130" s="3">
        <f t="shared" si="18"/>
        <v>89724993</v>
      </c>
    </row>
    <row r="131" spans="2:8" ht="13.5" thickBot="1" x14ac:dyDescent="0.25">
      <c r="B131" s="11" t="s">
        <v>7</v>
      </c>
      <c r="C131" s="5"/>
      <c r="D131" s="5"/>
      <c r="E131" s="5"/>
      <c r="F131" s="5"/>
      <c r="G131" s="5"/>
      <c r="H131" s="5"/>
    </row>
    <row r="132" spans="2:8" ht="13.5" thickBot="1" x14ac:dyDescent="0.25">
      <c r="B132" s="12" t="s">
        <v>8</v>
      </c>
      <c r="C132" s="5">
        <v>45507900</v>
      </c>
      <c r="D132" s="5">
        <v>53102100</v>
      </c>
      <c r="E132" s="5">
        <v>11660861</v>
      </c>
      <c r="F132" s="5">
        <v>24747752</v>
      </c>
      <c r="G132" s="5">
        <v>37459417</v>
      </c>
      <c r="H132" s="5">
        <v>52885145</v>
      </c>
    </row>
    <row r="133" spans="2:8" ht="13.5" thickBot="1" x14ac:dyDescent="0.25">
      <c r="B133" s="12" t="s">
        <v>9</v>
      </c>
      <c r="C133" s="5">
        <v>28908900</v>
      </c>
      <c r="D133" s="5">
        <v>32881845</v>
      </c>
      <c r="E133" s="5">
        <v>4456091</v>
      </c>
      <c r="F133" s="5">
        <v>11269326</v>
      </c>
      <c r="G133" s="5">
        <v>17265609</v>
      </c>
      <c r="H133" s="5">
        <v>30106581</v>
      </c>
    </row>
    <row r="134" spans="2:8" ht="13.5" thickBot="1" x14ac:dyDescent="0.25">
      <c r="B134" s="12" t="s">
        <v>10</v>
      </c>
      <c r="C134" s="5">
        <v>9616000</v>
      </c>
      <c r="D134" s="5">
        <v>7353457</v>
      </c>
      <c r="E134" s="5">
        <v>318197</v>
      </c>
      <c r="F134" s="5">
        <v>725574</v>
      </c>
      <c r="G134" s="5">
        <v>2150700</v>
      </c>
      <c r="H134" s="5">
        <v>6733267</v>
      </c>
    </row>
    <row r="135" spans="2:8" ht="13.5" thickBot="1" x14ac:dyDescent="0.25">
      <c r="B135" s="11"/>
      <c r="C135" s="5"/>
      <c r="D135" s="5"/>
      <c r="E135" s="5"/>
      <c r="F135" s="5"/>
      <c r="G135" s="5"/>
      <c r="H135" s="5"/>
    </row>
    <row r="136" spans="2:8" ht="26.25" customHeight="1" thickBot="1" x14ac:dyDescent="0.25">
      <c r="B136" s="10" t="s">
        <v>11</v>
      </c>
      <c r="C136" s="3">
        <f>+SUM(C138:C151)</f>
        <v>667084200</v>
      </c>
      <c r="D136" s="3">
        <f>+SUM(D138:D149)</f>
        <v>710948831</v>
      </c>
      <c r="E136" s="3">
        <f t="shared" ref="E136:H136" si="19">+SUM(E138:E149)</f>
        <v>60236732</v>
      </c>
      <c r="F136" s="3">
        <f t="shared" si="19"/>
        <v>256409046</v>
      </c>
      <c r="G136" s="3">
        <f>+SUM(G138:G149)</f>
        <v>474716869</v>
      </c>
      <c r="H136" s="3">
        <f t="shared" si="19"/>
        <v>710606752</v>
      </c>
    </row>
    <row r="137" spans="2:8" ht="13.5" thickBot="1" x14ac:dyDescent="0.25">
      <c r="B137" s="11" t="s">
        <v>18</v>
      </c>
      <c r="C137" s="5"/>
      <c r="D137" s="5"/>
      <c r="E137" s="5"/>
      <c r="F137" s="5"/>
      <c r="G137" s="5"/>
      <c r="H137" s="5"/>
    </row>
    <row r="138" spans="2:8" ht="13.5" thickBot="1" x14ac:dyDescent="0.25">
      <c r="B138" s="11" t="s">
        <v>68</v>
      </c>
      <c r="C138" s="5"/>
      <c r="D138" s="5">
        <v>5736106</v>
      </c>
      <c r="E138" s="5">
        <v>311112</v>
      </c>
      <c r="F138" s="5">
        <v>3046686</v>
      </c>
      <c r="G138" s="5">
        <v>3337121</v>
      </c>
      <c r="H138" s="5">
        <v>5736106</v>
      </c>
    </row>
    <row r="139" spans="2:8" ht="51.75" thickBot="1" x14ac:dyDescent="0.25">
      <c r="B139" s="11" t="s">
        <v>52</v>
      </c>
      <c r="C139" s="5">
        <v>196190000</v>
      </c>
      <c r="D139" s="5">
        <v>196190000</v>
      </c>
      <c r="E139" s="5">
        <v>45276000</v>
      </c>
      <c r="F139" s="5">
        <v>98094000</v>
      </c>
      <c r="G139" s="5">
        <v>147141000</v>
      </c>
      <c r="H139" s="5">
        <v>196190000</v>
      </c>
    </row>
    <row r="140" spans="2:8" ht="26.25" thickBot="1" x14ac:dyDescent="0.25">
      <c r="B140" s="11" t="s">
        <v>61</v>
      </c>
      <c r="C140" s="5">
        <v>232497500</v>
      </c>
      <c r="D140" s="5">
        <v>232497500</v>
      </c>
      <c r="E140" s="5"/>
      <c r="F140" s="5">
        <v>85000000</v>
      </c>
      <c r="G140" s="5">
        <v>157200000</v>
      </c>
      <c r="H140" s="5">
        <v>232497500</v>
      </c>
    </row>
    <row r="141" spans="2:8" ht="26.25" thickBot="1" x14ac:dyDescent="0.25">
      <c r="B141" s="11" t="s">
        <v>72</v>
      </c>
      <c r="C141" s="5"/>
      <c r="D141" s="5">
        <f>1560989+46536</f>
        <v>1607525</v>
      </c>
      <c r="E141" s="5"/>
      <c r="F141" s="5"/>
      <c r="G141" s="5">
        <v>1485912</v>
      </c>
      <c r="H141" s="5">
        <f>1560989</f>
        <v>1560989</v>
      </c>
    </row>
    <row r="142" spans="2:8" ht="77.25" thickBot="1" x14ac:dyDescent="0.25">
      <c r="B142" s="11" t="s">
        <v>73</v>
      </c>
      <c r="C142" s="5"/>
      <c r="D142" s="5">
        <v>-1566245</v>
      </c>
      <c r="E142" s="5"/>
      <c r="F142" s="5"/>
      <c r="G142" s="5"/>
      <c r="H142" s="5">
        <v>-1566245</v>
      </c>
    </row>
    <row r="143" spans="2:8" ht="13.5" thickBot="1" x14ac:dyDescent="0.25">
      <c r="B143" s="11" t="s">
        <v>74</v>
      </c>
      <c r="C143" s="5"/>
      <c r="D143" s="5">
        <v>2566245</v>
      </c>
      <c r="E143" s="5"/>
      <c r="F143" s="5"/>
      <c r="G143" s="5"/>
      <c r="H143" s="5">
        <v>2566245</v>
      </c>
    </row>
    <row r="144" spans="2:8" ht="39" thickBot="1" x14ac:dyDescent="0.25">
      <c r="B144" s="11" t="s">
        <v>55</v>
      </c>
      <c r="C144" s="5"/>
      <c r="D144" s="5">
        <v>18971200</v>
      </c>
      <c r="E144" s="5">
        <v>8704520</v>
      </c>
      <c r="F144" s="5">
        <v>11675560</v>
      </c>
      <c r="G144" s="5">
        <v>13831360</v>
      </c>
      <c r="H144" s="5">
        <v>18971200</v>
      </c>
    </row>
    <row r="145" spans="2:8" ht="64.5" thickBot="1" x14ac:dyDescent="0.25">
      <c r="B145" s="11" t="s">
        <v>56</v>
      </c>
      <c r="C145" s="5"/>
      <c r="D145" s="5">
        <v>16549800</v>
      </c>
      <c r="E145" s="5">
        <v>5945100</v>
      </c>
      <c r="F145" s="5">
        <v>7926800</v>
      </c>
      <c r="G145" s="5">
        <v>9750700</v>
      </c>
      <c r="H145" s="5">
        <v>16549800</v>
      </c>
    </row>
    <row r="146" spans="2:8" ht="13.5" thickBot="1" x14ac:dyDescent="0.25">
      <c r="B146" s="11" t="s">
        <v>69</v>
      </c>
      <c r="C146" s="5"/>
      <c r="D146" s="5">
        <v>12877826</v>
      </c>
      <c r="E146" s="5"/>
      <c r="F146" s="5"/>
      <c r="G146" s="5">
        <v>12877826</v>
      </c>
      <c r="H146" s="5">
        <v>12877826</v>
      </c>
    </row>
    <row r="147" spans="2:8" ht="26.25" thickBot="1" x14ac:dyDescent="0.25">
      <c r="B147" s="11" t="s">
        <v>58</v>
      </c>
      <c r="C147" s="5">
        <v>30730000</v>
      </c>
      <c r="D147" s="5">
        <v>30730000</v>
      </c>
      <c r="E147" s="5"/>
      <c r="F147" s="5">
        <v>14780000</v>
      </c>
      <c r="G147" s="5">
        <v>30730000</v>
      </c>
      <c r="H147" s="5">
        <v>30730000</v>
      </c>
    </row>
    <row r="148" spans="2:8" ht="51.75" thickBot="1" x14ac:dyDescent="0.25">
      <c r="B148" s="11" t="s">
        <v>59</v>
      </c>
      <c r="C148" s="5">
        <v>78750000</v>
      </c>
      <c r="D148" s="5">
        <v>42750000</v>
      </c>
      <c r="E148" s="5"/>
      <c r="F148" s="5">
        <v>16886000</v>
      </c>
      <c r="G148" s="5">
        <v>36162950</v>
      </c>
      <c r="H148" s="5">
        <v>42454457</v>
      </c>
    </row>
    <row r="149" spans="2:8" ht="64.5" thickBot="1" x14ac:dyDescent="0.25">
      <c r="B149" s="11" t="s">
        <v>60</v>
      </c>
      <c r="C149" s="5">
        <v>128916700</v>
      </c>
      <c r="D149" s="5">
        <v>152038874</v>
      </c>
      <c r="E149" s="5"/>
      <c r="F149" s="5">
        <v>19000000</v>
      </c>
      <c r="G149" s="5">
        <v>62200000</v>
      </c>
      <c r="H149" s="5">
        <v>152038874</v>
      </c>
    </row>
    <row r="150" spans="2:8" ht="13.5" thickBot="1" x14ac:dyDescent="0.25">
      <c r="B150" s="11"/>
      <c r="C150" s="5"/>
      <c r="D150" s="5"/>
      <c r="E150" s="5"/>
      <c r="F150" s="5"/>
      <c r="G150" s="5"/>
      <c r="H150" s="5"/>
    </row>
    <row r="151" spans="2:8" ht="13.5" thickBot="1" x14ac:dyDescent="0.25">
      <c r="B151" s="11"/>
      <c r="C151" s="5"/>
      <c r="D151" s="5"/>
      <c r="E151" s="5"/>
      <c r="F151" s="5"/>
      <c r="G151" s="5"/>
      <c r="H151" s="5"/>
    </row>
    <row r="152" spans="2:8" ht="13.5" thickBot="1" x14ac:dyDescent="0.25">
      <c r="B152" s="10" t="s">
        <v>13</v>
      </c>
      <c r="C152" s="3">
        <f>+C136+C130</f>
        <v>751117000</v>
      </c>
      <c r="D152" s="3">
        <f t="shared" ref="D152:H152" si="20">+D136+D130</f>
        <v>804286233</v>
      </c>
      <c r="E152" s="3">
        <f t="shared" si="20"/>
        <v>76671881</v>
      </c>
      <c r="F152" s="3">
        <f t="shared" si="20"/>
        <v>293151698</v>
      </c>
      <c r="G152" s="3">
        <f t="shared" si="20"/>
        <v>531592595</v>
      </c>
      <c r="H152" s="3">
        <f t="shared" si="20"/>
        <v>800331745</v>
      </c>
    </row>
    <row r="153" spans="2:8" ht="13.5" thickBot="1" x14ac:dyDescent="0.25">
      <c r="B153" s="11"/>
      <c r="C153" s="33"/>
      <c r="D153" s="33"/>
      <c r="E153" s="33"/>
      <c r="F153" s="33"/>
      <c r="G153" s="33"/>
      <c r="H153" s="33"/>
    </row>
    <row r="154" spans="2:8" ht="13.5" thickBot="1" x14ac:dyDescent="0.25">
      <c r="B154" s="11" t="s">
        <v>14</v>
      </c>
      <c r="C154" s="34">
        <v>1930</v>
      </c>
      <c r="D154" s="34">
        <v>1937</v>
      </c>
      <c r="E154" s="34">
        <v>1725</v>
      </c>
      <c r="F154" s="34">
        <v>1709</v>
      </c>
      <c r="G154" s="34">
        <v>1704</v>
      </c>
      <c r="H154" s="34">
        <v>1706</v>
      </c>
    </row>
    <row r="155" spans="2:8" ht="15.75" x14ac:dyDescent="0.2">
      <c r="B155" s="14"/>
    </row>
    <row r="161" spans="2:6" ht="15.75" x14ac:dyDescent="0.25">
      <c r="B161" s="18" t="s">
        <v>63</v>
      </c>
      <c r="C161" s="19"/>
      <c r="E161" s="20" t="s">
        <v>64</v>
      </c>
      <c r="F161" s="21"/>
    </row>
    <row r="162" spans="2:6" ht="15.75" x14ac:dyDescent="0.25">
      <c r="B162" s="22" t="s">
        <v>65</v>
      </c>
      <c r="C162" s="23"/>
      <c r="E162" s="20" t="s">
        <v>66</v>
      </c>
      <c r="F162" s="21"/>
    </row>
  </sheetData>
  <mergeCells count="25">
    <mergeCell ref="D127:D129"/>
    <mergeCell ref="B123:H124"/>
    <mergeCell ref="B6:H6"/>
    <mergeCell ref="C7:C9"/>
    <mergeCell ref="C127:C129"/>
    <mergeCell ref="B26:H26"/>
    <mergeCell ref="C27:C29"/>
    <mergeCell ref="D27:D29"/>
    <mergeCell ref="B47:H47"/>
    <mergeCell ref="C48:C50"/>
    <mergeCell ref="D48:D50"/>
    <mergeCell ref="B66:H66"/>
    <mergeCell ref="C67:C69"/>
    <mergeCell ref="D67:D69"/>
    <mergeCell ref="B85:H85"/>
    <mergeCell ref="B3:H3"/>
    <mergeCell ref="B4:H4"/>
    <mergeCell ref="B5:H5"/>
    <mergeCell ref="D7:D9"/>
    <mergeCell ref="B126:H126"/>
    <mergeCell ref="C86:C88"/>
    <mergeCell ref="D86:D88"/>
    <mergeCell ref="B104:H104"/>
    <mergeCell ref="C105:C107"/>
    <mergeCell ref="D105:D107"/>
  </mergeCells>
  <pageMargins left="0.51181102362204722" right="0.15748031496062992" top="0.27559055118110237" bottom="0.22" header="0.31496062992125984" footer="0.31496062992125984"/>
  <pageSetup paperSize="9" scale="68" orientation="portrait" r:id="rId1"/>
  <rowBreaks count="2" manualBreakCount="2">
    <brk id="64" max="16383" man="1"/>
    <brk id="125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RvEBwf6Oqwo5SPj2fs4OJjR5IyeHJSxBcWew03AEQoY=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67m6A4VH3QvQ1ttgecSt+/NLpPmbtT/d7RtBhynCs2Y=</DigestValue>
    </Reference>
  </SignedInfo>
  <SignatureValue>K7zIZV511asyAXI3HOWO3vOWXRoio/0erSTiu5JsYzv6kVoD6Y0A0PV8fqmQxY25c61hNs8mQDuN
Qr+V0qfHZUr3bTFijNs7iL4BbwNqL78yrevteu/T6Osz5dxakIIFbgNSw44teWMj1XrPXl7YC1za
EhBfS4BSnmaWfxSBiiE0f6gJyd00389LJBa9HRlJta1JTWm8QxL3EM9xsLJVWyzX1Ob1nYPdiVvB
xhlqnVl9O+ZAoyTy6V5Ai1aCYBymx+tuNFYKk65wIHQ2p8ZOUj76+Rk7UVW1xsW8kQ8ukPKUrTVn
k+DxBA5DzFiNzKW52xwQMvAjvr9nZaSSu7KWhg==</SignatureValue>
  <KeyInfo>
    <X509Data>
      <X509Certificate>MIIHTzCCBTegAwIBAgIITDBN7f2FYq4wDQYJKoZIhvcNAQELBQAwgYAxJDAiBgNVBAMMG1N0YW1wSVQgR2xvYmFsIFF1YWxpZmllZCBDQTEYMBYGA1UEYQwPTlRSQkctODMxNjQxNzkxMSEwHwYDVQQKDBhJbmZvcm1hdGlvbiBTZXJ2aWNlcyBKU0MxDjAMBgNVBAcMBVNvZmlhMQswCQYDVQQGEwJCRzAeFw0yMjEyMTQxMTA5MDdaFw0yMzEyMTQxMTA5MDdaMIH2MSowKAYJKoZIhvcNAQkBFhttbWluY2hldmFAbXRjLmdvdmVybm1lbnQuYmcxHzAdBgNVBAMMFk1hcml5YSBJbGlldmEgTWluY2hldmExGTAXBgNVBAUTEFBOT0JHLTY1MDkyNDY5MzAxDzANBgNVBCoMBk1hcml5YTERMA8GA1UEBAwITWluY2hldmExGDAWBgNVBGEMD05UUkJHLTAwMDY5NTM4ODExMC8GA1UECgwoTWluaXN0cnkgb2YgVHJhbnNwb3J0IGFuZCBDb21tdW5pY2F0aW9uczEOMAwGA1UEBwwFU29maWExCzAJBgNVBAYTAkJHMIIBIjANBgkqhkiG9w0BAQEFAAOCAQ8AMIIBCgKCAQEAvOCO5JZQaUIcvYF7t1xalNKO7oel0M2u1xIAiP2Ctb3Fl4UjCR08gXiVwsaKa+dGsbs4qHPqoeBgduUlUqoXIxzf6KjS3SgXSakgpqcCCdp/8B5KPAy9oMDc5eMfi7tHOuJJwR0D44UJzbCO2EZxXSC18ObHhkdDDo/MxCQvWA7A9/7k6f3TX+IrxgU+y1zii24a50vgvayb3FvdgAWGPY0d9K+OHryQxl7P7L8Ara7e8BhtlcnNLHEXWGP1zCYFS6ubmaX8fA6+b1WB9MYv0jzDyntStsSCH+xJigRgVOjsgCMqUO08NR8RpGheT7wdQXxF2tQx+jBUtLFJSBDzEQIDAQABo4ICUzCCAk8wgYAGCCsGAQUFBwEBBHQwcjBKBggrBgEFBQcwAoY+aHR0cDovL3d3dy5zdGFtcGl0Lm9yZy9yZXBvc2l0b3J5L3N0YW1waXRfZ2xvYmFsX3F1YWxpZmllZC5jcnQwJAYIKwYBBQUHMAGGGGh0dHA6Ly9vY3NwLnN0YW1waXQub3JnLzAdBgNVHQ4EFgQU73W2oZTBxs+FM2xE+xdm7r9qyeY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Evvl2EChMVUpdWSZ0ctVoPbRatcvD2PIsaRuEygqwJMcV/etnFZR2f1K6591AZiHdiEcaBVSoL57tZYQqCcG/8lRuErcDy5zM7JqAdJHjaQME6KvGd2++kD/zfI4a3978BavQHDxfgsYBNoEee6GqkXhV17lH9W81C3g843H684NyIQOVDYrf59G9EvrlJYhmH51VUnJpEPH6OoFwmmpcKhU+pByEGO67xR/43bGwWwFtpIyeHWiPh+Y8jDkfdcugcTry3/LkpDh9xCbGWxYE3vhc1Rod4zWFA9QhRjQO2Hw9AKk3kO2Te6cqr1l8faRTQMH+6CpBcJrtsjonBq42Wv8ziACL1MQfr9DamU85hcwxV2e9apVt8cXQzkdrd8Fm6i0PnN4yvTSA6T/yh899T8M0irhXhQmxeCNW+MwtxOOCN3KbOy46sOuOgU3iPJdT8DjUxzABblvUpe4sARu8uhZRaDaxwLDlAGtmE4DfbYOoRpwRsERC+LDpavV3aT+zgZnvyX565P8+22QXYdqlHtS9IpwXKLik9zHNndPl9jmsZiMXlTsPRKjT46Hg1/KT6JG2A2aO1MftEzrJpVVmjno9SfRiZ2ETisMNV+vqKTQmOmq3wuRoyLE/bveaq9UxBY98HQsI9n77w6qvFHArwBoXjIMaQs4C3eDGCYaAjt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1jEAYBxeMBZnsGwLPf0LDsMYfQy8ECIIFxRBtOjDOPo=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FXK3MdPJ7UKw4741T3wjSpYdZ5mx/D1o975qn3fYUn8=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nMMVolFG4dkAStiOsmGFAiT5i/5FZFVkvtiyBu5YmZk=</DigestValue>
      </Reference>
      <Reference URI="/xl/sharedStrings.xml?ContentType=application/vnd.openxmlformats-officedocument.spreadsheetml.sharedStrings+xml">
        <DigestMethod Algorithm="http://www.w3.org/2001/04/xmlenc#sha256"/>
        <DigestValue>2MqMUO0gIuOwekp56mEagI5T3CwjGufPAoCy1gA8fKs=</DigestValue>
      </Reference>
      <Reference URI="/xl/styles.xml?ContentType=application/vnd.openxmlformats-officedocument.spreadsheetml.styles+xml">
        <DigestMethod Algorithm="http://www.w3.org/2001/04/xmlenc#sha256"/>
        <DigestValue>46mEAhAITFWDpeu0GIRKt9butwj6z+G1G6clFpG7G9U=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FI0TfNnkaCRBmDgrIX5MysSFjRF8IWVo0bKVBYFe5iE=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yR87ut4iKXGrW2kaivOlNcR4O2shic3uwc/iEjNwLYI=</DigestValue>
      </Reference>
      <Reference URI="/xl/worksheets/sheet2.xml?ContentType=application/vnd.openxmlformats-officedocument.spreadsheetml.worksheet+xml">
        <DigestMethod Algorithm="http://www.w3.org/2001/04/xmlenc#sha256"/>
        <DigestValue>eaMWQMyzjZsuC4ViZUW79UWufRHDGpx1lYnGRdNv0wA=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2023-02-22T14:40:49Z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2023-02-22T14:40:49Z</xd:SigningTime>
          <xd:SigningCertificate>
            <xd:Cert>
              <xd:CertDigest>
                <DigestMethod Algorithm="http://www.w3.org/2001/04/xmlenc#sha256"/>
                <DigestValue>SX90JnvbLU+XIQGzbY6PW65CwXLNP/wGH7+3qa9UoZs=</DigestValue>
              </xd:CertDigest>
              <xd:IssuerSerial>
                <X509IssuerName>C=BG, L=Sofia, O=Information Services JSC, OID.2.5.4.97=NTRBG-831641791, CN=StampIT Global Qualified CA</X509IssuerName>
                <X509SerialNumber>5489973630320599726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2023-02-22T14:29:13Z</cp:lastPrinted>
  <dcterms:created xsi:type="dcterms:W3CDTF">2016-04-01T09:51:31Z</dcterms:created>
  <dcterms:modified xsi:type="dcterms:W3CDTF">2023-02-22T14:30:46Z</dcterms:modified>
</cp:coreProperties>
</file>