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<sst xmlns="http://schemas.openxmlformats.org/spreadsheetml/2006/main" count="247" uniqueCount="175">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</sst>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fevryari\B1_2023_02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44985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118027</v>
          </cell>
          <cell r="H74">
            <v>6399</v>
          </cell>
          <cell r="I74">
            <v>-676</v>
          </cell>
          <cell r="J74">
            <v>0</v>
          </cell>
        </row>
        <row r="77">
          <cell r="G77">
            <v>35975</v>
          </cell>
          <cell r="I77">
            <v>-1604</v>
          </cell>
        </row>
        <row r="78">
          <cell r="G78">
            <v>82052</v>
          </cell>
          <cell r="I78">
            <v>928</v>
          </cell>
        </row>
        <row r="90">
          <cell r="E90">
            <v>0</v>
          </cell>
          <cell r="G90">
            <v>3032426</v>
          </cell>
          <cell r="H90">
            <v>294812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785677</v>
          </cell>
          <cell r="H106">
            <v>0</v>
          </cell>
          <cell r="I106">
            <v>0</v>
          </cell>
          <cell r="J106">
            <v>323972</v>
          </cell>
        </row>
        <row r="110">
          <cell r="E110">
            <v>0</v>
          </cell>
          <cell r="G110">
            <v>7625</v>
          </cell>
          <cell r="H110">
            <v>-184</v>
          </cell>
          <cell r="I110">
            <v>5</v>
          </cell>
          <cell r="J110">
            <v>-323972</v>
          </cell>
        </row>
        <row r="119">
          <cell r="E119">
            <v>0</v>
          </cell>
          <cell r="G119">
            <v>-125403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5">
          <cell r="G135">
            <v>6152464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6065446</v>
          </cell>
          <cell r="H187">
            <v>0</v>
          </cell>
          <cell r="I187">
            <v>27276</v>
          </cell>
          <cell r="J187">
            <v>914351</v>
          </cell>
        </row>
        <row r="190">
          <cell r="E190">
            <v>0</v>
          </cell>
          <cell r="G190">
            <v>776552</v>
          </cell>
          <cell r="H190">
            <v>0</v>
          </cell>
          <cell r="I190">
            <v>1876</v>
          </cell>
          <cell r="J190">
            <v>89572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1769219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3351709</v>
          </cell>
          <cell r="H205">
            <v>-14262</v>
          </cell>
          <cell r="I205">
            <v>97201</v>
          </cell>
          <cell r="J205">
            <v>0</v>
          </cell>
        </row>
        <row r="223">
          <cell r="E223">
            <v>0</v>
          </cell>
          <cell r="G223">
            <v>402785</v>
          </cell>
          <cell r="H223">
            <v>0</v>
          </cell>
          <cell r="I223">
            <v>3092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85931951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99347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22159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62800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24354321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100576928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1451689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-447643</v>
          </cell>
          <cell r="H396">
            <v>0</v>
          </cell>
          <cell r="I396">
            <v>-1495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13407095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-3807</v>
          </cell>
          <cell r="H524">
            <v>0</v>
          </cell>
          <cell r="I524">
            <v>-867</v>
          </cell>
          <cell r="J524">
            <v>-1729</v>
          </cell>
        </row>
        <row r="531">
          <cell r="E531">
            <v>0</v>
          </cell>
          <cell r="G531">
            <v>9649796</v>
          </cell>
          <cell r="H531">
            <v>0</v>
          </cell>
          <cell r="I531">
            <v>0</v>
          </cell>
          <cell r="J531">
            <v>-10632224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13382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2579527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-4081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-2659768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-51958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-29963</v>
          </cell>
          <cell r="J578">
            <v>0</v>
          </cell>
        </row>
        <row r="579">
          <cell r="G579">
            <v>-116125</v>
          </cell>
          <cell r="I579">
            <v>0</v>
          </cell>
        </row>
        <row r="580">
          <cell r="G580">
            <v>0</v>
          </cell>
          <cell r="H580">
            <v>-173</v>
          </cell>
          <cell r="I580">
            <v>21</v>
          </cell>
          <cell r="J580">
            <v>0</v>
          </cell>
        </row>
        <row r="581">
          <cell r="G581">
            <v>0</v>
          </cell>
          <cell r="H581">
            <v>13905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H584">
            <v>-55228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-3059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-20826</v>
          </cell>
          <cell r="H591">
            <v>-193552</v>
          </cell>
          <cell r="I591">
            <v>214378</v>
          </cell>
          <cell r="J591">
            <v>0</v>
          </cell>
        </row>
        <row r="594">
          <cell r="E594">
            <v>0</v>
          </cell>
          <cell r="G594">
            <v>116133</v>
          </cell>
          <cell r="H594">
            <v>-193552</v>
          </cell>
          <cell r="I594">
            <v>77419</v>
          </cell>
          <cell r="J594">
            <v>0</v>
          </cell>
        </row>
        <row r="605">
          <cell r="B605">
            <v>44994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H116" sqref="H116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44985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0</v>
      </c>
      <c r="F15" s="41" t="str">
        <f>'[1]OTCHET'!F15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10271172</v>
      </c>
      <c r="G22" s="103">
        <f t="shared" si="0"/>
        <v>9970816</v>
      </c>
      <c r="H22" s="104">
        <f t="shared" si="0"/>
        <v>301027</v>
      </c>
      <c r="I22" s="104">
        <f t="shared" si="0"/>
        <v>-671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10271172</v>
      </c>
      <c r="G25" s="128">
        <f aca="true" t="shared" si="2" ref="G25:M25">+G26+G30+G31+G32+G33</f>
        <v>9970816</v>
      </c>
      <c r="H25" s="129">
        <f>+H26+H30+H31+H32+H33</f>
        <v>301027</v>
      </c>
      <c r="I25" s="129">
        <f>+I26+I30+I31+I32+I33</f>
        <v>-671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123750</v>
      </c>
      <c r="G26" s="134">
        <f>'[1]OTCHET'!G74</f>
        <v>118027</v>
      </c>
      <c r="H26" s="135">
        <f>'[1]OTCHET'!H74</f>
        <v>6399</v>
      </c>
      <c r="I26" s="135">
        <f>'[1]OTCHET'!I74</f>
        <v>-676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34371</v>
      </c>
      <c r="G28" s="149">
        <f>'[1]OTCHET'!G77</f>
        <v>35975</v>
      </c>
      <c r="H28" s="150">
        <f>'[1]OTCHET'!H77</f>
        <v>0</v>
      </c>
      <c r="I28" s="150">
        <f>'[1]OTCHET'!I77</f>
        <v>-1604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82980</v>
      </c>
      <c r="G29" s="157">
        <f>+'[1]OTCHET'!G78+'[1]OTCHET'!G79</f>
        <v>82052</v>
      </c>
      <c r="H29" s="158">
        <f>+'[1]OTCHET'!H78+'[1]OTCHET'!H79</f>
        <v>0</v>
      </c>
      <c r="I29" s="158">
        <f>+'[1]OTCHET'!I78+'[1]OTCHET'!I79</f>
        <v>928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3327238</v>
      </c>
      <c r="G30" s="163">
        <f>'[1]OTCHET'!G90+'[1]OTCHET'!G93+'[1]OTCHET'!G94</f>
        <v>3032426</v>
      </c>
      <c r="H30" s="164">
        <f>'[1]OTCHET'!H90+'[1]OTCHET'!H93+'[1]OTCHET'!H94</f>
        <v>294812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1109649</v>
      </c>
      <c r="G31" s="169">
        <f>'[1]OTCHET'!G106</f>
        <v>785677</v>
      </c>
      <c r="H31" s="170">
        <f>'[1]OTCHET'!H106</f>
        <v>0</v>
      </c>
      <c r="I31" s="170">
        <f>'[1]OTCHET'!I106</f>
        <v>0</v>
      </c>
      <c r="J31" s="171">
        <f>'[1]OTCHET'!J106</f>
        <v>323972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5710535</v>
      </c>
      <c r="G32" s="169">
        <f>'[1]OTCHET'!G110+'[1]OTCHET'!G119+'[1]OTCHET'!G135+'[1]OTCHET'!G136</f>
        <v>6034686</v>
      </c>
      <c r="H32" s="170">
        <f>'[1]OTCHET'!H110+'[1]OTCHET'!H119+'[1]OTCHET'!H135+'[1]OTCHET'!H136</f>
        <v>-184</v>
      </c>
      <c r="I32" s="170">
        <f>'[1]OTCHET'!I110+'[1]OTCHET'!I119+'[1]OTCHET'!I135+'[1]OTCHET'!I136</f>
        <v>5</v>
      </c>
      <c r="J32" s="171">
        <f>'[1]OTCHET'!J110+'[1]OTCHET'!J119+'[1]OTCHET'!J135+'[1]OTCHET'!J136</f>
        <v>-323972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123955395</v>
      </c>
      <c r="G38" s="210">
        <f t="shared" si="3"/>
        <v>121067070</v>
      </c>
      <c r="H38" s="211">
        <f t="shared" si="3"/>
        <v>-14262</v>
      </c>
      <c r="I38" s="211">
        <f t="shared" si="3"/>
        <v>129445</v>
      </c>
      <c r="J38" s="212">
        <f t="shared" si="3"/>
        <v>2773142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9644292</v>
      </c>
      <c r="G39" s="222">
        <f t="shared" si="4"/>
        <v>6841998</v>
      </c>
      <c r="H39" s="223">
        <f t="shared" si="4"/>
        <v>0</v>
      </c>
      <c r="I39" s="223">
        <f t="shared" si="4"/>
        <v>29152</v>
      </c>
      <c r="J39" s="224">
        <f t="shared" si="4"/>
        <v>2773142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7007073</v>
      </c>
      <c r="G40" s="230">
        <f>'[1]OTCHET'!G187</f>
        <v>6065446</v>
      </c>
      <c r="H40" s="231">
        <f>'[1]OTCHET'!H187</f>
        <v>0</v>
      </c>
      <c r="I40" s="231">
        <f>'[1]OTCHET'!I187</f>
        <v>27276</v>
      </c>
      <c r="J40" s="232">
        <f>'[1]OTCHET'!J187</f>
        <v>914351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868000</v>
      </c>
      <c r="G41" s="238">
        <f>'[1]OTCHET'!G190</f>
        <v>776552</v>
      </c>
      <c r="H41" s="239">
        <f>'[1]OTCHET'!H190</f>
        <v>0</v>
      </c>
      <c r="I41" s="239">
        <f>'[1]OTCHET'!I190</f>
        <v>1876</v>
      </c>
      <c r="J41" s="240">
        <f>'[1]OTCHET'!J190</f>
        <v>89572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1769219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1769219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3939872</v>
      </c>
      <c r="G43" s="251">
        <f>+'[1]OTCHET'!G205+'[1]OTCHET'!G223+'[1]OTCHET'!G271</f>
        <v>3853841</v>
      </c>
      <c r="H43" s="252">
        <f>+'[1]OTCHET'!H205+'[1]OTCHET'!H223+'[1]OTCHET'!H271</f>
        <v>-14262</v>
      </c>
      <c r="I43" s="252">
        <f>+'[1]OTCHET'!I205+'[1]OTCHET'!I223+'[1]OTCHET'!I271</f>
        <v>100293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85931951</v>
      </c>
      <c r="G48" s="163">
        <f>+'[1]OTCHET'!G265+'[1]OTCHET'!G269+'[1]OTCHET'!G270</f>
        <v>85931951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84959</v>
      </c>
      <c r="G49" s="169">
        <f>'[1]OTCHET'!G275+'[1]OTCHET'!G276+'[1]OTCHET'!G284+'[1]OTCHET'!G287</f>
        <v>84959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24354321</v>
      </c>
      <c r="G50" s="169">
        <f>+'[1]OTCHET'!G288</f>
        <v>24354321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114986574</v>
      </c>
      <c r="G56" s="294">
        <f t="shared" si="5"/>
        <v>101580974</v>
      </c>
      <c r="H56" s="295">
        <f t="shared" si="5"/>
        <v>0</v>
      </c>
      <c r="I56" s="296">
        <f t="shared" si="5"/>
        <v>-1495</v>
      </c>
      <c r="J56" s="297">
        <f t="shared" si="5"/>
        <v>13407095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100576928</v>
      </c>
      <c r="G57" s="300">
        <f>+'[1]OTCHET'!G361+'[1]OTCHET'!G375+'[1]OTCHET'!G388</f>
        <v>100576928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1002551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1004046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-1495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13407095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13407095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1302351</v>
      </c>
      <c r="G64" s="337">
        <f t="shared" si="6"/>
        <v>-9515280</v>
      </c>
      <c r="H64" s="338">
        <f t="shared" si="6"/>
        <v>315289</v>
      </c>
      <c r="I64" s="338">
        <f t="shared" si="6"/>
        <v>-131611</v>
      </c>
      <c r="J64" s="339">
        <f t="shared" si="6"/>
        <v>10633953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-1302351</v>
      </c>
      <c r="G66" s="349">
        <f aca="true" t="shared" si="8" ref="G66:L66">SUM(+G68+G76+G77+G84+G85+G86+G89+G90+G91+G92+G93+G94+G95)</f>
        <v>9515280</v>
      </c>
      <c r="H66" s="350">
        <f>SUM(+H68+H76+H77+H84+H85+H86+H89+H90+H91+H92+H93+H94+H95)</f>
        <v>-315289</v>
      </c>
      <c r="I66" s="350">
        <f>SUM(+I68+I76+I77+I84+I85+I86+I89+I90+I91+I92+I93+I94+I95)</f>
        <v>131611</v>
      </c>
      <c r="J66" s="351">
        <f>SUM(+J68+J76+J77+J84+J85+J86+J89+J90+J91+J92+J93+J94+J95)</f>
        <v>-10633953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-41323</v>
      </c>
      <c r="G68" s="310">
        <f aca="true" t="shared" si="9" ref="G68:M68">SUM(G69:G75)</f>
        <v>0</v>
      </c>
      <c r="H68" s="311">
        <f>SUM(H69:H75)</f>
        <v>-41323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13905</v>
      </c>
      <c r="G74" s="376">
        <f>+'[1]OTCHET'!G581+'[1]OTCHET'!G582</f>
        <v>0</v>
      </c>
      <c r="H74" s="377">
        <f>+'[1]OTCHET'!H581+'[1]OTCHET'!H582</f>
        <v>13905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-55228</v>
      </c>
      <c r="G75" s="383">
        <f>+'[1]OTCHET'!G583+'[1]OTCHET'!G584+'[1]OTCHET'!G585</f>
        <v>0</v>
      </c>
      <c r="H75" s="384">
        <f>+'[1]OTCHET'!H583+'[1]OTCHET'!H584+'[1]OTCHET'!H585</f>
        <v>-55228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6979</v>
      </c>
      <c r="G86" s="310">
        <f aca="true" t="shared" si="11" ref="G86:M86">+G87+G88</f>
        <v>9575</v>
      </c>
      <c r="H86" s="311">
        <f>+H87+H88</f>
        <v>0</v>
      </c>
      <c r="I86" s="311">
        <f>+I87+I88</f>
        <v>-867</v>
      </c>
      <c r="J86" s="312">
        <f>+J87+J88</f>
        <v>-1729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6979</v>
      </c>
      <c r="G88" s="383">
        <f>+'[1]OTCHET'!G521+'[1]OTCHET'!G524+'[1]OTCHET'!G544</f>
        <v>9575</v>
      </c>
      <c r="H88" s="384">
        <f>+'[1]OTCHET'!H521+'[1]OTCHET'!H524+'[1]OTCHET'!H544</f>
        <v>0</v>
      </c>
      <c r="I88" s="384">
        <f>+'[1]OTCHET'!I521+'[1]OTCHET'!I524+'[1]OTCHET'!I544</f>
        <v>-867</v>
      </c>
      <c r="J88" s="385">
        <f>+'[1]OTCHET'!J521+'[1]OTCHET'!J524+'[1]OTCHET'!J544</f>
        <v>-1729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-982428</v>
      </c>
      <c r="G89" s="300">
        <f>'[1]OTCHET'!G531</f>
        <v>9649796</v>
      </c>
      <c r="H89" s="301">
        <f>'[1]OTCHET'!H531</f>
        <v>0</v>
      </c>
      <c r="I89" s="301">
        <f>'[1]OTCHET'!I531</f>
        <v>0</v>
      </c>
      <c r="J89" s="302">
        <f>'[1]OTCHET'!J531</f>
        <v>-10632224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2579527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2579527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-2861895</v>
      </c>
      <c r="G91" s="169">
        <f>+'[1]OTCHET'!G573+'[1]OTCHET'!G574+'[1]OTCHET'!G575+'[1]OTCHET'!G576+'[1]OTCHET'!G577+'[1]OTCHET'!G578+'[1]OTCHET'!G579</f>
        <v>-120206</v>
      </c>
      <c r="H91" s="170">
        <f>+'[1]OTCHET'!H573+'[1]OTCHET'!H574+'[1]OTCHET'!H575+'[1]OTCHET'!H576+'[1]OTCHET'!H577+'[1]OTCHET'!H578+'[1]OTCHET'!H579</f>
        <v>-2659768</v>
      </c>
      <c r="I91" s="170">
        <f>+'[1]OTCHET'!I573+'[1]OTCHET'!I574+'[1]OTCHET'!I575+'[1]OTCHET'!I576+'[1]OTCHET'!I577+'[1]OTCHET'!I578+'[1]OTCHET'!I579</f>
        <v>-81921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-152</v>
      </c>
      <c r="G92" s="169">
        <f>+'[1]OTCHET'!G580</f>
        <v>0</v>
      </c>
      <c r="H92" s="170">
        <f>+'[1]OTCHET'!H580</f>
        <v>-173</v>
      </c>
      <c r="I92" s="170">
        <f>+'[1]OTCHET'!I580</f>
        <v>21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-3059</v>
      </c>
      <c r="G94" s="169">
        <f>+'[1]OTCHET'!G589+'[1]OTCHET'!G590</f>
        <v>-3059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-20826</v>
      </c>
      <c r="H95" s="122">
        <f>'[1]OTCHET'!H591</f>
        <v>-193552</v>
      </c>
      <c r="I95" s="122">
        <f>'[1]OTCHET'!I591</f>
        <v>214378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116133</v>
      </c>
      <c r="H96" s="398">
        <f>+'[1]OTCHET'!H594</f>
        <v>-193552</v>
      </c>
      <c r="I96" s="398">
        <f>+'[1]OTCHET'!I594</f>
        <v>77419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44994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2023-03-13T09:09:01Z</dcterms:created>
  <dcterms:modified xsi:type="dcterms:W3CDTF">2023-03-13T09:19:53Z</dcterms:modified>
  <cp:category/>
  <cp:version/>
  <cp:contentType/>
  <cp:contentStatus/>
</cp:coreProperties>
</file>