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F96" i="1" s="1"/>
  <c r="H96" i="1"/>
  <c r="G96" i="1"/>
  <c r="E96" i="1"/>
  <c r="J95" i="1"/>
  <c r="I95" i="1"/>
  <c r="H95" i="1"/>
  <c r="G95" i="1"/>
  <c r="E95" i="1"/>
  <c r="J94" i="1"/>
  <c r="I94" i="1"/>
  <c r="H94" i="1"/>
  <c r="G94" i="1"/>
  <c r="E94" i="1"/>
  <c r="J93" i="1"/>
  <c r="I93" i="1"/>
  <c r="H93" i="1"/>
  <c r="G93" i="1"/>
  <c r="E93" i="1"/>
  <c r="J92" i="1"/>
  <c r="I92" i="1"/>
  <c r="F92" i="1" s="1"/>
  <c r="H92" i="1"/>
  <c r="G92" i="1"/>
  <c r="E92" i="1"/>
  <c r="J91" i="1"/>
  <c r="I91" i="1"/>
  <c r="H91" i="1"/>
  <c r="G91" i="1"/>
  <c r="E91" i="1"/>
  <c r="J90" i="1"/>
  <c r="I90" i="1"/>
  <c r="H90" i="1"/>
  <c r="G90" i="1"/>
  <c r="E90" i="1"/>
  <c r="J89" i="1"/>
  <c r="I89" i="1"/>
  <c r="H89" i="1"/>
  <c r="G89" i="1"/>
  <c r="E89" i="1"/>
  <c r="J88" i="1"/>
  <c r="I88" i="1"/>
  <c r="F88" i="1" s="1"/>
  <c r="H88" i="1"/>
  <c r="G88" i="1"/>
  <c r="E88" i="1"/>
  <c r="J87" i="1"/>
  <c r="I87" i="1"/>
  <c r="H87" i="1"/>
  <c r="G87" i="1"/>
  <c r="E87" i="1"/>
  <c r="M86" i="1"/>
  <c r="L86" i="1"/>
  <c r="K86" i="1"/>
  <c r="H86" i="1"/>
  <c r="J85" i="1"/>
  <c r="I85" i="1"/>
  <c r="H85" i="1"/>
  <c r="G85" i="1"/>
  <c r="F85" i="1" s="1"/>
  <c r="E85" i="1"/>
  <c r="J84" i="1"/>
  <c r="I84" i="1"/>
  <c r="H84" i="1"/>
  <c r="G84" i="1"/>
  <c r="E84" i="1"/>
  <c r="J83" i="1"/>
  <c r="I83" i="1"/>
  <c r="H83" i="1"/>
  <c r="G83" i="1"/>
  <c r="F83" i="1"/>
  <c r="E83" i="1"/>
  <c r="J82" i="1"/>
  <c r="I82" i="1"/>
  <c r="H82" i="1"/>
  <c r="F82" i="1" s="1"/>
  <c r="G82" i="1"/>
  <c r="E82" i="1"/>
  <c r="F81" i="1"/>
  <c r="J80" i="1"/>
  <c r="I80" i="1"/>
  <c r="H80" i="1"/>
  <c r="G80" i="1"/>
  <c r="E80" i="1"/>
  <c r="J79" i="1"/>
  <c r="I79" i="1"/>
  <c r="H79" i="1"/>
  <c r="G79" i="1"/>
  <c r="E79" i="1"/>
  <c r="J78" i="1"/>
  <c r="I78" i="1"/>
  <c r="H78" i="1"/>
  <c r="H77" i="1" s="1"/>
  <c r="G78" i="1"/>
  <c r="E78" i="1"/>
  <c r="M77" i="1"/>
  <c r="L77" i="1"/>
  <c r="K77" i="1"/>
  <c r="M76" i="1"/>
  <c r="L76" i="1"/>
  <c r="K76" i="1"/>
  <c r="J76" i="1"/>
  <c r="I76" i="1"/>
  <c r="H76" i="1"/>
  <c r="G76" i="1"/>
  <c r="E76" i="1"/>
  <c r="M75" i="1"/>
  <c r="L75" i="1"/>
  <c r="K75" i="1"/>
  <c r="J75" i="1"/>
  <c r="I75" i="1"/>
  <c r="H75" i="1"/>
  <c r="G75" i="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H71" i="1"/>
  <c r="F71" i="1" s="1"/>
  <c r="G71" i="1"/>
  <c r="E71" i="1"/>
  <c r="M70" i="1"/>
  <c r="L70" i="1"/>
  <c r="K70" i="1"/>
  <c r="J70" i="1"/>
  <c r="I70" i="1"/>
  <c r="H70" i="1"/>
  <c r="G70" i="1"/>
  <c r="E70" i="1"/>
  <c r="M69" i="1"/>
  <c r="L69" i="1"/>
  <c r="L68" i="1" s="1"/>
  <c r="L66" i="1" s="1"/>
  <c r="K69" i="1"/>
  <c r="J69" i="1"/>
  <c r="I69" i="1"/>
  <c r="I68" i="1" s="1"/>
  <c r="H69" i="1"/>
  <c r="G69" i="1"/>
  <c r="E69" i="1"/>
  <c r="M68" i="1"/>
  <c r="M66" i="1" s="1"/>
  <c r="K68" i="1"/>
  <c r="E68" i="1"/>
  <c r="F67" i="1"/>
  <c r="K66" i="1"/>
  <c r="J63" i="1"/>
  <c r="I63" i="1"/>
  <c r="H63" i="1"/>
  <c r="F63" i="1" s="1"/>
  <c r="G63" i="1"/>
  <c r="E63" i="1"/>
  <c r="J62" i="1"/>
  <c r="I62" i="1"/>
  <c r="F62" i="1" s="1"/>
  <c r="H62" i="1"/>
  <c r="G62" i="1"/>
  <c r="E62" i="1"/>
  <c r="F61" i="1"/>
  <c r="J60" i="1"/>
  <c r="I60" i="1"/>
  <c r="H60" i="1"/>
  <c r="G60" i="1"/>
  <c r="E60" i="1"/>
  <c r="J59" i="1"/>
  <c r="I59" i="1"/>
  <c r="H59" i="1"/>
  <c r="G59" i="1"/>
  <c r="E59" i="1"/>
  <c r="J58" i="1"/>
  <c r="J56" i="1" s="1"/>
  <c r="I58" i="1"/>
  <c r="H58" i="1"/>
  <c r="G58" i="1"/>
  <c r="E58" i="1"/>
  <c r="E56" i="1" s="1"/>
  <c r="J57" i="1"/>
  <c r="I57" i="1"/>
  <c r="H57" i="1"/>
  <c r="H56" i="1" s="1"/>
  <c r="G57" i="1"/>
  <c r="F57" i="1" s="1"/>
  <c r="E57" i="1"/>
  <c r="M56" i="1"/>
  <c r="L56" i="1"/>
  <c r="K56" i="1"/>
  <c r="J55" i="1"/>
  <c r="I55" i="1"/>
  <c r="H55" i="1"/>
  <c r="F55" i="1" s="1"/>
  <c r="G55" i="1"/>
  <c r="E55" i="1"/>
  <c r="J54" i="1"/>
  <c r="I54" i="1"/>
  <c r="H54" i="1"/>
  <c r="G54" i="1"/>
  <c r="E54" i="1"/>
  <c r="J53" i="1"/>
  <c r="I53" i="1"/>
  <c r="H53" i="1"/>
  <c r="G53" i="1"/>
  <c r="F53" i="1" s="1"/>
  <c r="E53" i="1"/>
  <c r="J52" i="1"/>
  <c r="I52" i="1"/>
  <c r="H52" i="1"/>
  <c r="G52" i="1"/>
  <c r="E52" i="1"/>
  <c r="J51" i="1"/>
  <c r="I51" i="1"/>
  <c r="H51" i="1"/>
  <c r="G51" i="1"/>
  <c r="F51" i="1"/>
  <c r="E51" i="1"/>
  <c r="J50" i="1"/>
  <c r="I50" i="1"/>
  <c r="H50" i="1"/>
  <c r="G50" i="1"/>
  <c r="E50" i="1"/>
  <c r="J49" i="1"/>
  <c r="I49" i="1"/>
  <c r="H49" i="1"/>
  <c r="G49" i="1"/>
  <c r="E49" i="1"/>
  <c r="J48" i="1"/>
  <c r="I48" i="1"/>
  <c r="H48" i="1"/>
  <c r="G48" i="1"/>
  <c r="E48" i="1"/>
  <c r="J47" i="1"/>
  <c r="I47" i="1"/>
  <c r="H47" i="1"/>
  <c r="G47" i="1"/>
  <c r="F47" i="1" s="1"/>
  <c r="E47" i="1"/>
  <c r="J46" i="1"/>
  <c r="I46" i="1"/>
  <c r="H46" i="1"/>
  <c r="G46" i="1"/>
  <c r="E46" i="1"/>
  <c r="J45" i="1"/>
  <c r="F45" i="1" s="1"/>
  <c r="I45" i="1"/>
  <c r="H45" i="1"/>
  <c r="G45" i="1"/>
  <c r="E45" i="1"/>
  <c r="J44" i="1"/>
  <c r="I44" i="1"/>
  <c r="H44" i="1"/>
  <c r="G44" i="1"/>
  <c r="F44" i="1" s="1"/>
  <c r="E44" i="1"/>
  <c r="J43" i="1"/>
  <c r="I43" i="1"/>
  <c r="H43" i="1"/>
  <c r="G43" i="1"/>
  <c r="E43" i="1"/>
  <c r="J42" i="1"/>
  <c r="I42" i="1"/>
  <c r="H42" i="1"/>
  <c r="G42" i="1"/>
  <c r="E42" i="1"/>
  <c r="J41" i="1"/>
  <c r="J39" i="1" s="1"/>
  <c r="J38" i="1" s="1"/>
  <c r="I41" i="1"/>
  <c r="H41" i="1"/>
  <c r="G41" i="1"/>
  <c r="F41" i="1"/>
  <c r="E41" i="1"/>
  <c r="J40" i="1"/>
  <c r="I40" i="1"/>
  <c r="H40" i="1"/>
  <c r="H39" i="1" s="1"/>
  <c r="H38" i="1" s="1"/>
  <c r="G40" i="1"/>
  <c r="E40" i="1"/>
  <c r="G39" i="1"/>
  <c r="M38" i="1"/>
  <c r="L38" i="1"/>
  <c r="K38" i="1"/>
  <c r="G38" i="1"/>
  <c r="J37" i="1"/>
  <c r="I37" i="1"/>
  <c r="H37" i="1"/>
  <c r="G37" i="1"/>
  <c r="E37" i="1"/>
  <c r="J36" i="1"/>
  <c r="I36" i="1"/>
  <c r="H36" i="1"/>
  <c r="G36" i="1"/>
  <c r="E36" i="1"/>
  <c r="F35" i="1"/>
  <c r="F34" i="1"/>
  <c r="J33" i="1"/>
  <c r="I33" i="1"/>
  <c r="H33" i="1"/>
  <c r="G33" i="1"/>
  <c r="F33" i="1" s="1"/>
  <c r="E33" i="1"/>
  <c r="J32" i="1"/>
  <c r="I32" i="1"/>
  <c r="H32" i="1"/>
  <c r="G32" i="1"/>
  <c r="E32" i="1"/>
  <c r="J31" i="1"/>
  <c r="I31" i="1"/>
  <c r="H31" i="1"/>
  <c r="G31" i="1"/>
  <c r="E31" i="1"/>
  <c r="J30" i="1"/>
  <c r="I30" i="1"/>
  <c r="H30" i="1"/>
  <c r="G30" i="1"/>
  <c r="E30" i="1"/>
  <c r="J29" i="1"/>
  <c r="I29" i="1"/>
  <c r="H29" i="1"/>
  <c r="G29" i="1"/>
  <c r="F29" i="1" s="1"/>
  <c r="E29" i="1"/>
  <c r="J28" i="1"/>
  <c r="I28" i="1"/>
  <c r="H28" i="1"/>
  <c r="G28" i="1"/>
  <c r="E28" i="1"/>
  <c r="J27" i="1"/>
  <c r="I27" i="1"/>
  <c r="H27" i="1"/>
  <c r="G27" i="1"/>
  <c r="E27" i="1"/>
  <c r="J26" i="1"/>
  <c r="I26" i="1"/>
  <c r="H26" i="1"/>
  <c r="G26" i="1"/>
  <c r="E26" i="1"/>
  <c r="E25" i="1" s="1"/>
  <c r="M25" i="1"/>
  <c r="L25" i="1"/>
  <c r="K25" i="1"/>
  <c r="J25" i="1"/>
  <c r="J22" i="1" s="1"/>
  <c r="F24" i="1"/>
  <c r="J23" i="1"/>
  <c r="I23" i="1"/>
  <c r="H23" i="1"/>
  <c r="G23" i="1"/>
  <c r="E23" i="1"/>
  <c r="M22" i="1"/>
  <c r="M64" i="1" s="1"/>
  <c r="M65" i="1" s="1"/>
  <c r="L22" i="1"/>
  <c r="L64" i="1" s="1"/>
  <c r="L65" i="1" s="1"/>
  <c r="K22" i="1"/>
  <c r="K64" i="1" s="1"/>
  <c r="K65" i="1" s="1"/>
  <c r="F15" i="1"/>
  <c r="E15" i="1"/>
  <c r="F13" i="1"/>
  <c r="E13" i="1"/>
  <c r="B13" i="1"/>
  <c r="I11" i="1"/>
  <c r="H11" i="1"/>
  <c r="F11" i="1"/>
  <c r="B11" i="1"/>
  <c r="B8" i="1"/>
  <c r="I22" i="1" l="1"/>
  <c r="F28" i="1"/>
  <c r="F32" i="1"/>
  <c r="I39" i="1"/>
  <c r="I38" i="1" s="1"/>
  <c r="F48" i="1"/>
  <c r="F49" i="1"/>
  <c r="F54" i="1"/>
  <c r="F60" i="1"/>
  <c r="F72" i="1"/>
  <c r="F76" i="1"/>
  <c r="F80" i="1"/>
  <c r="F87" i="1"/>
  <c r="F86" i="1" s="1"/>
  <c r="E86" i="1"/>
  <c r="J86" i="1"/>
  <c r="F91" i="1"/>
  <c r="F95" i="1"/>
  <c r="E22" i="1"/>
  <c r="E64" i="1" s="1"/>
  <c r="E105" i="1" s="1"/>
  <c r="H25" i="1"/>
  <c r="F27" i="1"/>
  <c r="F31" i="1"/>
  <c r="F37" i="1"/>
  <c r="E39" i="1"/>
  <c r="E38" i="1" s="1"/>
  <c r="F42" i="1"/>
  <c r="F43" i="1"/>
  <c r="F46" i="1"/>
  <c r="F52" i="1"/>
  <c r="F59" i="1"/>
  <c r="F70" i="1"/>
  <c r="J68" i="1"/>
  <c r="J66" i="1" s="1"/>
  <c r="F75" i="1"/>
  <c r="F79" i="1"/>
  <c r="F90" i="1"/>
  <c r="F94" i="1"/>
  <c r="I25" i="1"/>
  <c r="F30" i="1"/>
  <c r="F36" i="1"/>
  <c r="F40" i="1"/>
  <c r="F50" i="1"/>
  <c r="F58" i="1"/>
  <c r="F56" i="1" s="1"/>
  <c r="H68" i="1"/>
  <c r="H66" i="1" s="1"/>
  <c r="F73" i="1"/>
  <c r="F74" i="1"/>
  <c r="F78" i="1"/>
  <c r="F77" i="1" s="1"/>
  <c r="E77" i="1"/>
  <c r="E66" i="1" s="1"/>
  <c r="J77" i="1"/>
  <c r="F84" i="1"/>
  <c r="F89" i="1"/>
  <c r="F93" i="1"/>
  <c r="J64" i="1"/>
  <c r="F39" i="1"/>
  <c r="F38" i="1" s="1"/>
  <c r="H22" i="1"/>
  <c r="H64" i="1" s="1"/>
  <c r="F23" i="1"/>
  <c r="G25" i="1"/>
  <c r="G22" i="1" s="1"/>
  <c r="F26" i="1"/>
  <c r="I56" i="1"/>
  <c r="I77" i="1"/>
  <c r="I86" i="1"/>
  <c r="G68" i="1"/>
  <c r="F69" i="1"/>
  <c r="G56" i="1"/>
  <c r="G77" i="1"/>
  <c r="G86" i="1"/>
  <c r="I66" i="1" l="1"/>
  <c r="I65" i="1" s="1"/>
  <c r="F68" i="1"/>
  <c r="F66" i="1" s="1"/>
  <c r="I64" i="1"/>
  <c r="E65" i="1"/>
  <c r="F25" i="1"/>
  <c r="F22" i="1" s="1"/>
  <c r="F64" i="1" s="1"/>
  <c r="I105" i="1"/>
  <c r="H105" i="1"/>
  <c r="H65" i="1"/>
  <c r="G66" i="1"/>
  <c r="G64" i="1"/>
  <c r="J105" i="1"/>
  <c r="J65" i="1"/>
  <c r="F65" i="1" l="1"/>
  <c r="F105" i="1"/>
  <c r="G65" i="1"/>
  <c r="G105" i="1"/>
  <c r="B105" i="1" l="1"/>
  <c r="B65"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<sst xmlns="http://schemas.openxmlformats.org/spreadsheetml/2006/main" count="247" uniqueCount="175">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</sst>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4/octomvri/B1_2024_10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 съобщенията</v>
          </cell>
          <cell r="F9">
            <v>45596</v>
          </cell>
          <cell r="H9">
            <v>695388</v>
          </cell>
        </row>
        <row r="12">
          <cell r="B12" t="str">
            <v>Министерство на транспорта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1</v>
          </cell>
          <cell r="I74">
            <v>0</v>
          </cell>
          <cell r="J74">
            <v>0</v>
          </cell>
        </row>
        <row r="90">
          <cell r="E90">
            <v>0</v>
          </cell>
          <cell r="G90">
            <v>0</v>
          </cell>
          <cell r="H90">
            <v>0</v>
          </cell>
          <cell r="I90">
            <v>0</v>
          </cell>
          <cell r="J90">
            <v>0</v>
          </cell>
        </row>
        <row r="94">
          <cell r="E94">
            <v>0</v>
          </cell>
          <cell r="G94">
            <v>0</v>
          </cell>
          <cell r="H94">
            <v>0</v>
          </cell>
          <cell r="I94">
            <v>0</v>
          </cell>
          <cell r="J94">
            <v>0</v>
          </cell>
        </row>
        <row r="106">
          <cell r="E106">
            <v>0</v>
          </cell>
          <cell r="G106">
            <v>0</v>
          </cell>
          <cell r="H106">
            <v>0</v>
          </cell>
          <cell r="I106">
            <v>0</v>
          </cell>
          <cell r="J106">
            <v>0</v>
          </cell>
        </row>
        <row r="110">
          <cell r="E110">
            <v>0</v>
          </cell>
          <cell r="G110">
            <v>0</v>
          </cell>
          <cell r="H110">
            <v>0</v>
          </cell>
          <cell r="I110">
            <v>0</v>
          </cell>
          <cell r="J110">
            <v>0</v>
          </cell>
        </row>
        <row r="119">
          <cell r="E119">
            <v>0</v>
          </cell>
          <cell r="G119">
            <v>0</v>
          </cell>
          <cell r="H119">
            <v>0</v>
          </cell>
          <cell r="I119">
            <v>0</v>
          </cell>
          <cell r="J119">
            <v>0</v>
          </cell>
        </row>
        <row r="123">
          <cell r="E123">
            <v>0</v>
          </cell>
          <cell r="G123">
            <v>0</v>
          </cell>
          <cell r="H123">
            <v>0</v>
          </cell>
          <cell r="I123">
            <v>0</v>
          </cell>
          <cell r="J123">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0</v>
          </cell>
          <cell r="G394">
            <v>0</v>
          </cell>
          <cell r="H394">
            <v>0</v>
          </cell>
          <cell r="I394">
            <v>0</v>
          </cell>
          <cell r="J394">
            <v>0</v>
          </cell>
        </row>
        <row r="399">
          <cell r="E399">
            <v>0</v>
          </cell>
          <cell r="G399">
            <v>0</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0</v>
          </cell>
          <cell r="H527">
            <v>0</v>
          </cell>
          <cell r="I527">
            <v>0</v>
          </cell>
          <cell r="J527">
            <v>0</v>
          </cell>
        </row>
        <row r="534">
          <cell r="E534">
            <v>0</v>
          </cell>
          <cell r="G534">
            <v>-120323883</v>
          </cell>
          <cell r="H534">
            <v>0</v>
          </cell>
          <cell r="I534">
            <v>0</v>
          </cell>
          <cell r="J534">
            <v>120771329</v>
          </cell>
        </row>
        <row r="539">
          <cell r="E539">
            <v>0</v>
          </cell>
          <cell r="G539">
            <v>0</v>
          </cell>
          <cell r="H539">
            <v>0</v>
          </cell>
          <cell r="I539">
            <v>0</v>
          </cell>
          <cell r="J539">
            <v>0</v>
          </cell>
        </row>
        <row r="547">
          <cell r="E547">
            <v>0</v>
          </cell>
          <cell r="G547">
            <v>230719898</v>
          </cell>
          <cell r="H547">
            <v>0</v>
          </cell>
          <cell r="I547">
            <v>0</v>
          </cell>
          <cell r="J547">
            <v>-120771329</v>
          </cell>
        </row>
        <row r="570">
          <cell r="G570">
            <v>625559</v>
          </cell>
          <cell r="H570">
            <v>0</v>
          </cell>
          <cell r="I570">
            <v>0</v>
          </cell>
          <cell r="J570">
            <v>0</v>
          </cell>
        </row>
        <row r="571">
          <cell r="G571">
            <v>0</v>
          </cell>
          <cell r="H571">
            <v>21</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-968250</v>
          </cell>
          <cell r="H576">
            <v>0</v>
          </cell>
          <cell r="I576">
            <v>0</v>
          </cell>
          <cell r="J576">
            <v>0</v>
          </cell>
        </row>
        <row r="577">
          <cell r="G577">
            <v>0</v>
          </cell>
          <cell r="H577">
            <v>-22</v>
          </cell>
          <cell r="I577">
            <v>0</v>
          </cell>
          <cell r="J577">
            <v>0</v>
          </cell>
        </row>
        <row r="578">
          <cell r="H578">
            <v>0</v>
          </cell>
          <cell r="I578">
            <v>0</v>
          </cell>
          <cell r="J578">
            <v>0</v>
          </cell>
        </row>
        <row r="579">
          <cell r="G579">
            <v>0</v>
          </cell>
          <cell r="I579">
            <v>0</v>
          </cell>
          <cell r="J579">
            <v>0</v>
          </cell>
        </row>
        <row r="580">
          <cell r="G580">
            <v>0</v>
          </cell>
          <cell r="H580">
            <v>0</v>
          </cell>
          <cell r="J580">
            <v>0</v>
          </cell>
        </row>
        <row r="581">
          <cell r="G581">
            <v>0</v>
          </cell>
          <cell r="H581">
            <v>0</v>
          </cell>
          <cell r="J581">
            <v>0</v>
          </cell>
        </row>
        <row r="582">
          <cell r="I582">
            <v>0</v>
          </cell>
        </row>
        <row r="583">
          <cell r="G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G590">
            <v>303345275</v>
          </cell>
          <cell r="H590">
            <v>0</v>
          </cell>
          <cell r="I590">
            <v>0</v>
          </cell>
          <cell r="J590">
            <v>0</v>
          </cell>
        </row>
        <row r="591">
          <cell r="H591">
            <v>0</v>
          </cell>
          <cell r="I591">
            <v>0</v>
          </cell>
          <cell r="J591">
            <v>0</v>
          </cell>
        </row>
        <row r="592">
          <cell r="G592">
            <v>-413398599</v>
          </cell>
          <cell r="H592">
            <v>0</v>
          </cell>
          <cell r="I592">
            <v>0</v>
          </cell>
          <cell r="J592">
            <v>0</v>
          </cell>
        </row>
        <row r="593">
          <cell r="H593">
            <v>0</v>
          </cell>
          <cell r="I593">
            <v>0</v>
          </cell>
          <cell r="J593">
            <v>0</v>
          </cell>
        </row>
        <row r="594">
          <cell r="E594">
            <v>0</v>
          </cell>
          <cell r="G594">
            <v>0</v>
          </cell>
          <cell r="H594">
            <v>0</v>
          </cell>
          <cell r="I594">
            <v>0</v>
          </cell>
          <cell r="J594">
            <v>0</v>
          </cell>
        </row>
        <row r="597">
          <cell r="E597">
            <v>0</v>
          </cell>
          <cell r="J597">
            <v>0</v>
          </cell>
        </row>
        <row r="608">
          <cell r="B608">
            <v>45573</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87" workbookViewId="0">
      <selection activeCell="H14" sqref="H14"/>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 съобщенията</v>
      </c>
      <c r="C11" s="22"/>
      <c r="D11" s="22"/>
      <c r="E11" s="23" t="s">
        <v>0</v>
      </c>
      <c r="F11" s="24">
        <f>[1]OTCHET!F9</f>
        <v>45596</v>
      </c>
      <c r="G11" s="25" t="s">
        <v>1</v>
      </c>
      <c r="H11" s="26">
        <f>+[1]OTCHET!H9</f>
        <v>695388</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транспорта и съобщенията</v>
      </c>
      <c r="C13" s="31"/>
      <c r="D13" s="31"/>
      <c r="E13" s="35" t="str">
        <f>+[1]OTCHET!E12</f>
        <v>код по ЕБК:</v>
      </c>
      <c r="F13" s="36" t="str">
        <f>+[1]OTCHET!F12</f>
        <v>2300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33</v>
      </c>
      <c r="F15" s="41" t="str">
        <f>[1]OTCHET!F15</f>
        <v>Чужди средства</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0</v>
      </c>
      <c r="F22" s="102">
        <f t="shared" si="0"/>
        <v>1</v>
      </c>
      <c r="G22" s="103">
        <f t="shared" si="0"/>
        <v>0</v>
      </c>
      <c r="H22" s="104">
        <f t="shared" si="0"/>
        <v>1</v>
      </c>
      <c r="I22" s="104">
        <f t="shared" si="0"/>
        <v>0</v>
      </c>
      <c r="J22" s="105">
        <f t="shared" si="0"/>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0</v>
      </c>
      <c r="F25" s="127">
        <f>+F26+F30+F31+F32+F33</f>
        <v>1</v>
      </c>
      <c r="G25" s="128">
        <f t="shared" ref="G25:M25" si="2">+G26+G30+G31+G32+G33</f>
        <v>0</v>
      </c>
      <c r="H25" s="129">
        <f>+H26+H30+H31+H32+H33</f>
        <v>1</v>
      </c>
      <c r="I25" s="129">
        <f>+I26+I30+I31+I32+I33</f>
        <v>0</v>
      </c>
      <c r="J25" s="130">
        <f>+J26+J30+J31+J32+J33</f>
        <v>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0</v>
      </c>
      <c r="F26" s="133">
        <f t="shared" si="1"/>
        <v>1</v>
      </c>
      <c r="G26" s="134">
        <f>[1]OTCHET!G74</f>
        <v>0</v>
      </c>
      <c r="H26" s="135">
        <f>[1]OTCHET!H74</f>
        <v>1</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0</v>
      </c>
      <c r="G28" s="149">
        <f>[1]OTCHET!G77</f>
        <v>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0</v>
      </c>
      <c r="F30" s="162">
        <f t="shared" si="1"/>
        <v>0</v>
      </c>
      <c r="G30" s="163">
        <f>[1]OTCHET!G90+[1]OTCHET!G93+[1]OTCHET!G94</f>
        <v>0</v>
      </c>
      <c r="H30" s="164">
        <f>[1]OTCHET!H90+[1]OTCHET!H93+[1]OTCHET!H94</f>
        <v>0</v>
      </c>
      <c r="I30" s="164">
        <f>[1]OTCHET!I90+[1]OTCHET!I93+[1]OTCHET!I94</f>
        <v>0</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0</v>
      </c>
      <c r="F31" s="168">
        <f t="shared" si="1"/>
        <v>0</v>
      </c>
      <c r="G31" s="169">
        <f>[1]OTCHET!G106</f>
        <v>0</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0</v>
      </c>
      <c r="G32" s="169">
        <f>[1]OTCHET!G110+[1]OTCHET!G119+[1]OTCHET!G135+[1]OTCHET!G136</f>
        <v>0</v>
      </c>
      <c r="H32" s="170">
        <f>[1]OTCHET!H110+[1]OTCHET!H119+[1]OTCHET!H135+[1]OTCHET!H136</f>
        <v>0</v>
      </c>
      <c r="I32" s="170">
        <f>[1]OTCHET!I110+[1]OTCHET!I119+[1]OTCHET!I135+[1]OTCHET!I136</f>
        <v>0</v>
      </c>
      <c r="J32" s="171">
        <f>[1]OTCHET!J110+[1]OTCHET!J119+[1]OTCHET!J135+[1]OTCHET!J136</f>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0</v>
      </c>
      <c r="F38" s="209">
        <f t="shared" si="3"/>
        <v>0</v>
      </c>
      <c r="G38" s="210">
        <f t="shared" si="3"/>
        <v>0</v>
      </c>
      <c r="H38" s="211">
        <f t="shared" si="3"/>
        <v>0</v>
      </c>
      <c r="I38" s="211">
        <f t="shared" si="3"/>
        <v>0</v>
      </c>
      <c r="J38" s="212">
        <f t="shared" si="3"/>
        <v>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0</v>
      </c>
      <c r="F39" s="221">
        <f t="shared" si="4"/>
        <v>0</v>
      </c>
      <c r="G39" s="222">
        <f t="shared" si="4"/>
        <v>0</v>
      </c>
      <c r="H39" s="223">
        <f t="shared" si="4"/>
        <v>0</v>
      </c>
      <c r="I39" s="223">
        <f t="shared" si="4"/>
        <v>0</v>
      </c>
      <c r="J39" s="224">
        <f t="shared" si="4"/>
        <v>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0</v>
      </c>
      <c r="F40" s="229">
        <f t="shared" si="1"/>
        <v>0</v>
      </c>
      <c r="G40" s="230">
        <f>[1]OTCHET!G187</f>
        <v>0</v>
      </c>
      <c r="H40" s="231">
        <f>[1]OTCHET!H187</f>
        <v>0</v>
      </c>
      <c r="I40" s="231">
        <f>[1]OTCHET!I187</f>
        <v>0</v>
      </c>
      <c r="J40" s="232">
        <f>[1]OTCHET!J187</f>
        <v>0</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0</v>
      </c>
      <c r="F41" s="237">
        <f t="shared" si="1"/>
        <v>0</v>
      </c>
      <c r="G41" s="238">
        <f>[1]OTCHET!G190</f>
        <v>0</v>
      </c>
      <c r="H41" s="239">
        <f>[1]OTCHET!H190</f>
        <v>0</v>
      </c>
      <c r="I41" s="239">
        <f>[1]OTCHET!I190</f>
        <v>0</v>
      </c>
      <c r="J41" s="240">
        <f>[1]OTCHET!J190</f>
        <v>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0</v>
      </c>
      <c r="F42" s="244">
        <f t="shared" si="1"/>
        <v>0</v>
      </c>
      <c r="G42" s="245">
        <f>+[1]OTCHET!G196+[1]OTCHET!G204</f>
        <v>0</v>
      </c>
      <c r="H42" s="246">
        <f>+[1]OTCHET!H196+[1]OTCHET!H204</f>
        <v>0</v>
      </c>
      <c r="I42" s="246">
        <f>+[1]OTCHET!I196+[1]OTCHET!I204</f>
        <v>0</v>
      </c>
      <c r="J42" s="247">
        <f>+[1]OTCHET!J196+[1]OTCHET!J204</f>
        <v>0</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0</v>
      </c>
      <c r="F43" s="250">
        <f t="shared" si="1"/>
        <v>0</v>
      </c>
      <c r="G43" s="251">
        <f>+[1]OTCHET!G205+[1]OTCHET!G223+[1]OTCHET!G274</f>
        <v>0</v>
      </c>
      <c r="H43" s="252">
        <f>+[1]OTCHET!H205+[1]OTCHET!H223+[1]OTCHET!H274</f>
        <v>0</v>
      </c>
      <c r="I43" s="252">
        <f>+[1]OTCHET!I205+[1]OTCHET!I223+[1]OTCHET!I274</f>
        <v>0</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0</v>
      </c>
      <c r="F56" s="293">
        <f t="shared" si="5"/>
        <v>0</v>
      </c>
      <c r="G56" s="294">
        <f t="shared" si="5"/>
        <v>0</v>
      </c>
      <c r="H56" s="295">
        <f t="shared" si="5"/>
        <v>0</v>
      </c>
      <c r="I56" s="296">
        <f t="shared" si="5"/>
        <v>0</v>
      </c>
      <c r="J56" s="297">
        <f t="shared" si="5"/>
        <v>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0</v>
      </c>
      <c r="F58" s="304">
        <f t="shared" si="1"/>
        <v>0</v>
      </c>
      <c r="G58" s="305">
        <f>+[1]OTCHET!G386+[1]OTCHET!G394+[1]OTCHET!G399+[1]OTCHET!G402+[1]OTCHET!G405+[1]OTCHET!G408+[1]OTCHET!G409+[1]OTCHET!G412+[1]OTCHET!G425+[1]OTCHET!G426+[1]OTCHET!G427+[1]OTCHET!G428+[1]OTCHET!G429</f>
        <v>0</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0</v>
      </c>
      <c r="G62" s="200">
        <f>[1]OTCHET!G415</f>
        <v>0</v>
      </c>
      <c r="H62" s="201">
        <f>[1]OTCHET!H415</f>
        <v>0</v>
      </c>
      <c r="I62" s="201">
        <f>[1]OTCHET!I415</f>
        <v>0</v>
      </c>
      <c r="J62" s="202">
        <f>[1]OTCHET!J415</f>
        <v>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1</v>
      </c>
      <c r="G64" s="337">
        <f t="shared" si="6"/>
        <v>0</v>
      </c>
      <c r="H64" s="338">
        <f t="shared" si="6"/>
        <v>1</v>
      </c>
      <c r="I64" s="338">
        <f t="shared" si="6"/>
        <v>0</v>
      </c>
      <c r="J64" s="339">
        <f t="shared" si="6"/>
        <v>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-1</v>
      </c>
      <c r="G66" s="349">
        <f t="shared" ref="G66:L66" si="8">SUM(+G68+G76+G77+G84+G85+G86+G89+G90+G91+G92+G93+G94+G95)</f>
        <v>0</v>
      </c>
      <c r="H66" s="350">
        <f>SUM(+H68+H76+H77+H84+H85+H86+H89+H90+H91+H92+H93+H94+H95)</f>
        <v>-1</v>
      </c>
      <c r="I66" s="350">
        <f>SUM(+I68+I76+I77+I84+I85+I86+I89+I90+I91+I92+I93+I94+I95)</f>
        <v>0</v>
      </c>
      <c r="J66" s="351">
        <f>SUM(+J68+J76+J77+J84+J85+J86+J89+J90+J91+J92+J93+J94+J95)</f>
        <v>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109948569</v>
      </c>
      <c r="G86" s="310">
        <f t="shared" ref="G86:M86" si="11">+G87+G88</f>
        <v>230719898</v>
      </c>
      <c r="H86" s="311">
        <f>+H87+H88</f>
        <v>0</v>
      </c>
      <c r="I86" s="311">
        <f>+I87+I88</f>
        <v>0</v>
      </c>
      <c r="J86" s="312">
        <f>+J87+J88</f>
        <v>-120771329</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109948569</v>
      </c>
      <c r="G88" s="383">
        <f>+[1]OTCHET!G524+[1]OTCHET!G527+[1]OTCHET!G547</f>
        <v>230719898</v>
      </c>
      <c r="H88" s="384">
        <f>+[1]OTCHET!H524+[1]OTCHET!H527+[1]OTCHET!H547</f>
        <v>0</v>
      </c>
      <c r="I88" s="384">
        <f>+[1]OTCHET!I524+[1]OTCHET!I527+[1]OTCHET!I547</f>
        <v>0</v>
      </c>
      <c r="J88" s="385">
        <f>+[1]OTCHET!J524+[1]OTCHET!J527+[1]OTCHET!J547</f>
        <v>-120771329</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447446</v>
      </c>
      <c r="G89" s="300">
        <f>[1]OTCHET!G534</f>
        <v>-120323883</v>
      </c>
      <c r="H89" s="301">
        <f>[1]OTCHET!H534</f>
        <v>0</v>
      </c>
      <c r="I89" s="301">
        <f>[1]OTCHET!I534</f>
        <v>0</v>
      </c>
      <c r="J89" s="302">
        <f>[1]OTCHET!J534</f>
        <v>120771329</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625580</v>
      </c>
      <c r="G90" s="305">
        <f>+[1]OTCHET!G570+[1]OTCHET!G571+[1]OTCHET!G572+[1]OTCHET!G573+[1]OTCHET!G574+[1]OTCHET!G575</f>
        <v>625559</v>
      </c>
      <c r="H90" s="306">
        <f>+[1]OTCHET!H570+[1]OTCHET!H571+[1]OTCHET!H572+[1]OTCHET!H573+[1]OTCHET!H574+[1]OTCHET!H575</f>
        <v>21</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-968272</v>
      </c>
      <c r="G91" s="169">
        <f>+[1]OTCHET!G576+[1]OTCHET!G577+[1]OTCHET!G578+[1]OTCHET!G579+[1]OTCHET!G580+[1]OTCHET!G581+[1]OTCHET!G582</f>
        <v>-968250</v>
      </c>
      <c r="H91" s="170">
        <f>+[1]OTCHET!H576+[1]OTCHET!H577+[1]OTCHET!H578+[1]OTCHET!H579+[1]OTCHET!H580+[1]OTCHET!H581+[1]OTCHET!H582</f>
        <v>-22</v>
      </c>
      <c r="I91" s="170">
        <f>+[1]OTCHET!I576+[1]OTCHET!I577+[1]OTCHET!I578+[1]OTCHET!I579+[1]OTCHET!I580+[1]OTCHET!I581+[1]OTCHET!I582</f>
        <v>0</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303345275</v>
      </c>
      <c r="G93" s="169">
        <f>+[1]OTCHET!G590+[1]OTCHET!G591</f>
        <v>303345275</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-413398599</v>
      </c>
      <c r="G94" s="169">
        <f>+[1]OTCHET!G592+[1]OTCHET!G593</f>
        <v>-413398599</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0</v>
      </c>
      <c r="H95" s="122">
        <f>[1]OTCHET!H594</f>
        <v>0</v>
      </c>
      <c r="I95" s="122">
        <f>[1]OTCHET!I594</f>
        <v>0</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c r="C107" s="421"/>
      <c r="D107" s="421"/>
      <c r="E107" s="426"/>
      <c r="F107" s="19"/>
      <c r="G107" s="427"/>
      <c r="H107" s="427">
        <f>+[1]OTCHET!F608</f>
        <v>0</v>
      </c>
      <c r="I107" s="428"/>
      <c r="J107" s="429">
        <f>+[1]OTCHET!B608</f>
        <v>45573</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c r="F114" s="447"/>
      <c r="G114" s="443"/>
      <c r="H114" s="3"/>
      <c r="I114" s="447"/>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2024-11-12T13:27:13Z</dcterms:modified>
</cp:coreProperties>
</file>