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G79" i="1"/>
  <c r="F79" i="1" s="1"/>
  <c r="E79" i="1"/>
  <c r="J78" i="1"/>
  <c r="J77" i="1" s="1"/>
  <c r="I78" i="1"/>
  <c r="I77" i="1" s="1"/>
  <c r="H78" i="1"/>
  <c r="H77" i="1" s="1"/>
  <c r="G78" i="1"/>
  <c r="F78" i="1"/>
  <c r="E78" i="1"/>
  <c r="E77" i="1" s="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I66" i="1" s="1"/>
  <c r="H71" i="1"/>
  <c r="G71" i="1"/>
  <c r="F71" i="1" s="1"/>
  <c r="E71" i="1"/>
  <c r="M70" i="1"/>
  <c r="L70" i="1"/>
  <c r="K70" i="1"/>
  <c r="J70" i="1"/>
  <c r="J68" i="1" s="1"/>
  <c r="J66" i="1" s="1"/>
  <c r="I70" i="1"/>
  <c r="H70" i="1"/>
  <c r="G70" i="1"/>
  <c r="F70" i="1"/>
  <c r="E70" i="1"/>
  <c r="M69" i="1"/>
  <c r="L69" i="1"/>
  <c r="K69" i="1"/>
  <c r="K68" i="1" s="1"/>
  <c r="K66" i="1" s="1"/>
  <c r="J69" i="1"/>
  <c r="I69" i="1"/>
  <c r="H69" i="1"/>
  <c r="G69" i="1"/>
  <c r="F69" i="1" s="1"/>
  <c r="F68" i="1" s="1"/>
  <c r="E69" i="1"/>
  <c r="E68" i="1" s="1"/>
  <c r="E66" i="1" s="1"/>
  <c r="M68" i="1"/>
  <c r="L68" i="1"/>
  <c r="L66" i="1" s="1"/>
  <c r="H68" i="1"/>
  <c r="H66" i="1" s="1"/>
  <c r="F67" i="1"/>
  <c r="M66" i="1"/>
  <c r="J63" i="1"/>
  <c r="I63" i="1"/>
  <c r="H63" i="1"/>
  <c r="G63" i="1"/>
  <c r="F63" i="1" s="1"/>
  <c r="E63" i="1"/>
  <c r="J62" i="1"/>
  <c r="I62" i="1"/>
  <c r="H62" i="1"/>
  <c r="F62" i="1" s="1"/>
  <c r="G62" i="1"/>
  <c r="E62" i="1"/>
  <c r="F61" i="1"/>
  <c r="J60" i="1"/>
  <c r="I60" i="1"/>
  <c r="H60" i="1"/>
  <c r="G60" i="1"/>
  <c r="F60" i="1" s="1"/>
  <c r="E60" i="1"/>
  <c r="J59" i="1"/>
  <c r="I59" i="1"/>
  <c r="H59" i="1"/>
  <c r="G59" i="1"/>
  <c r="F59" i="1"/>
  <c r="E59" i="1"/>
  <c r="J58" i="1"/>
  <c r="I58" i="1"/>
  <c r="H58" i="1"/>
  <c r="H56" i="1" s="1"/>
  <c r="G58" i="1"/>
  <c r="F58" i="1" s="1"/>
  <c r="E58" i="1"/>
  <c r="J57" i="1"/>
  <c r="J56" i="1" s="1"/>
  <c r="I57" i="1"/>
  <c r="I56" i="1" s="1"/>
  <c r="H57" i="1"/>
  <c r="G57" i="1"/>
  <c r="F57" i="1"/>
  <c r="E57" i="1"/>
  <c r="E56" i="1" s="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J64" i="1" s="1"/>
  <c r="I31" i="1"/>
  <c r="H31" i="1"/>
  <c r="G31" i="1"/>
  <c r="F31" i="1"/>
  <c r="E31" i="1"/>
  <c r="J30" i="1"/>
  <c r="I30" i="1"/>
  <c r="H30" i="1"/>
  <c r="F30" i="1" s="1"/>
  <c r="G30" i="1"/>
  <c r="E30" i="1"/>
  <c r="J29" i="1"/>
  <c r="I29" i="1"/>
  <c r="H29" i="1"/>
  <c r="G29" i="1"/>
  <c r="F29" i="1"/>
  <c r="E29" i="1"/>
  <c r="J28" i="1"/>
  <c r="I28" i="1"/>
  <c r="H28" i="1"/>
  <c r="F28" i="1" s="1"/>
  <c r="G28" i="1"/>
  <c r="E28" i="1"/>
  <c r="J27" i="1"/>
  <c r="I27" i="1"/>
  <c r="H27" i="1"/>
  <c r="G27" i="1"/>
  <c r="F27" i="1"/>
  <c r="E27" i="1"/>
  <c r="J26" i="1"/>
  <c r="I26" i="1"/>
  <c r="H26" i="1"/>
  <c r="H25" i="1" s="1"/>
  <c r="G26" i="1"/>
  <c r="F26" i="1" s="1"/>
  <c r="E26" i="1"/>
  <c r="M25" i="1"/>
  <c r="L25" i="1"/>
  <c r="K25" i="1"/>
  <c r="I25" i="1"/>
  <c r="G25" i="1"/>
  <c r="E25" i="1"/>
  <c r="F24" i="1"/>
  <c r="J23" i="1"/>
  <c r="I23" i="1"/>
  <c r="H23" i="1"/>
  <c r="H22" i="1" s="1"/>
  <c r="H64" i="1" s="1"/>
  <c r="G23" i="1"/>
  <c r="E23" i="1"/>
  <c r="M22" i="1"/>
  <c r="M64" i="1" s="1"/>
  <c r="M65" i="1" s="1"/>
  <c r="L22" i="1"/>
  <c r="L64" i="1" s="1"/>
  <c r="L65" i="1" s="1"/>
  <c r="K22" i="1"/>
  <c r="K64" i="1" s="1"/>
  <c r="K65" i="1" s="1"/>
  <c r="I22" i="1"/>
  <c r="I64" i="1" s="1"/>
  <c r="G22" i="1"/>
  <c r="E22" i="1"/>
  <c r="E64" i="1" s="1"/>
  <c r="F15" i="1"/>
  <c r="E15" i="1"/>
  <c r="F13" i="1"/>
  <c r="E13" i="1"/>
  <c r="B13" i="1"/>
  <c r="I11" i="1"/>
  <c r="H11" i="1"/>
  <c r="F11" i="1"/>
  <c r="B11" i="1"/>
  <c r="B8" i="1"/>
  <c r="E105" i="1" l="1"/>
  <c r="E65" i="1"/>
  <c r="H105" i="1"/>
  <c r="H65" i="1"/>
  <c r="G64" i="1"/>
  <c r="F39" i="1"/>
  <c r="F38" i="1" s="1"/>
  <c r="F56" i="1"/>
  <c r="F77" i="1"/>
  <c r="F66" i="1" s="1"/>
  <c r="I105" i="1"/>
  <c r="I65" i="1"/>
  <c r="J65" i="1"/>
  <c r="J105" i="1"/>
  <c r="F25" i="1"/>
  <c r="F23" i="1"/>
  <c r="G39" i="1"/>
  <c r="G38" i="1" s="1"/>
  <c r="G68" i="1"/>
  <c r="G66" i="1" s="1"/>
  <c r="G65" i="1" l="1"/>
  <c r="G105" i="1"/>
  <c r="F22" i="1"/>
  <c r="F64" i="1" s="1"/>
  <c r="F65" i="1" l="1"/>
  <c r="F10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<sst xmlns="http://schemas.openxmlformats.org/spreadsheetml/2006/main" count="247" uniqueCount="175">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</sst>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4/noemvri/B1_2024_1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45626</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1280203</v>
          </cell>
          <cell r="G74">
            <v>756645</v>
          </cell>
          <cell r="H74">
            <v>837712</v>
          </cell>
          <cell r="I74">
            <v>-731</v>
          </cell>
          <cell r="J74">
            <v>0</v>
          </cell>
        </row>
        <row r="77">
          <cell r="E77">
            <v>254604</v>
          </cell>
          <cell r="G77">
            <v>159267</v>
          </cell>
          <cell r="I77">
            <v>-4218</v>
          </cell>
        </row>
        <row r="78">
          <cell r="E78">
            <v>552396</v>
          </cell>
          <cell r="G78">
            <v>526215</v>
          </cell>
          <cell r="I78">
            <v>3487</v>
          </cell>
        </row>
        <row r="90">
          <cell r="E90">
            <v>27229800</v>
          </cell>
          <cell r="G90">
            <v>19178149</v>
          </cell>
          <cell r="H90">
            <v>1924697</v>
          </cell>
          <cell r="I90">
            <v>0</v>
          </cell>
          <cell r="J90">
            <v>12400</v>
          </cell>
        </row>
        <row r="94">
          <cell r="E94">
            <v>0</v>
          </cell>
          <cell r="G94">
            <v>0</v>
          </cell>
          <cell r="H94">
            <v>0</v>
          </cell>
          <cell r="I94">
            <v>0</v>
          </cell>
          <cell r="J94">
            <v>0</v>
          </cell>
        </row>
        <row r="106">
          <cell r="E106">
            <v>7969000</v>
          </cell>
          <cell r="G106">
            <v>5133651</v>
          </cell>
          <cell r="H106">
            <v>1</v>
          </cell>
          <cell r="I106">
            <v>34</v>
          </cell>
          <cell r="J106">
            <v>1227074</v>
          </cell>
        </row>
        <row r="110">
          <cell r="E110">
            <v>-1196960</v>
          </cell>
          <cell r="G110">
            <v>389157</v>
          </cell>
          <cell r="H110">
            <v>21444</v>
          </cell>
          <cell r="I110">
            <v>-3999</v>
          </cell>
          <cell r="J110">
            <v>-1239474</v>
          </cell>
        </row>
        <row r="119">
          <cell r="E119">
            <v>-3943300</v>
          </cell>
          <cell r="G119">
            <v>-8984465</v>
          </cell>
          <cell r="H119">
            <v>0</v>
          </cell>
          <cell r="I119">
            <v>0</v>
          </cell>
          <cell r="J119">
            <v>0</v>
          </cell>
        </row>
        <row r="123">
          <cell r="E123">
            <v>0</v>
          </cell>
          <cell r="G123">
            <v>64223</v>
          </cell>
          <cell r="H123">
            <v>0</v>
          </cell>
          <cell r="I123">
            <v>0</v>
          </cell>
          <cell r="J123">
            <v>0</v>
          </cell>
        </row>
        <row r="135">
          <cell r="E135">
            <v>23305300</v>
          </cell>
          <cell r="G135">
            <v>29958849</v>
          </cell>
        </row>
        <row r="137">
          <cell r="E137">
            <v>0</v>
          </cell>
          <cell r="G137">
            <v>0</v>
          </cell>
          <cell r="H137">
            <v>0</v>
          </cell>
          <cell r="I137">
            <v>0</v>
          </cell>
          <cell r="J137">
            <v>0</v>
          </cell>
        </row>
        <row r="140">
          <cell r="E140">
            <v>2743</v>
          </cell>
          <cell r="G140">
            <v>2743</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53215279</v>
          </cell>
          <cell r="G187">
            <v>40305346</v>
          </cell>
          <cell r="H187">
            <v>0</v>
          </cell>
          <cell r="I187">
            <v>54300</v>
          </cell>
          <cell r="J187">
            <v>7708352</v>
          </cell>
        </row>
        <row r="190">
          <cell r="E190">
            <v>5669608</v>
          </cell>
          <cell r="G190">
            <v>4610029</v>
          </cell>
          <cell r="H190">
            <v>0</v>
          </cell>
          <cell r="I190">
            <v>17285</v>
          </cell>
          <cell r="J190">
            <v>591592</v>
          </cell>
        </row>
        <row r="196">
          <cell r="E196">
            <v>12760646</v>
          </cell>
          <cell r="G196">
            <v>0</v>
          </cell>
          <cell r="H196">
            <v>0</v>
          </cell>
          <cell r="I196">
            <v>0</v>
          </cell>
          <cell r="J196">
            <v>11556908</v>
          </cell>
        </row>
        <row r="204">
          <cell r="E204">
            <v>0</v>
          </cell>
          <cell r="G204">
            <v>0</v>
          </cell>
          <cell r="H204">
            <v>0</v>
          </cell>
          <cell r="I204">
            <v>0</v>
          </cell>
          <cell r="J204">
            <v>0</v>
          </cell>
        </row>
        <row r="205">
          <cell r="E205">
            <v>40290703</v>
          </cell>
          <cell r="G205">
            <v>28412526</v>
          </cell>
          <cell r="H205">
            <v>-44507</v>
          </cell>
          <cell r="I205">
            <v>946264</v>
          </cell>
          <cell r="J205">
            <v>0</v>
          </cell>
        </row>
        <row r="223">
          <cell r="E223">
            <v>551400</v>
          </cell>
          <cell r="G223">
            <v>573516</v>
          </cell>
          <cell r="H223">
            <v>0</v>
          </cell>
          <cell r="I223">
            <v>12712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2449980</v>
          </cell>
          <cell r="G238">
            <v>1976777</v>
          </cell>
          <cell r="H238">
            <v>473203</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604184224</v>
          </cell>
          <cell r="G268">
            <v>561940493</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1651850</v>
          </cell>
          <cell r="G274">
            <v>400609</v>
          </cell>
          <cell r="H274">
            <v>0</v>
          </cell>
          <cell r="I274">
            <v>0</v>
          </cell>
          <cell r="J274">
            <v>0</v>
          </cell>
        </row>
        <row r="275">
          <cell r="E275">
            <v>0</v>
          </cell>
          <cell r="G275">
            <v>0</v>
          </cell>
          <cell r="H275">
            <v>0</v>
          </cell>
          <cell r="I275">
            <v>0</v>
          </cell>
          <cell r="J275">
            <v>0</v>
          </cell>
        </row>
        <row r="278">
          <cell r="E278">
            <v>3198117</v>
          </cell>
          <cell r="G278">
            <v>3174053</v>
          </cell>
          <cell r="H278">
            <v>0</v>
          </cell>
          <cell r="I278">
            <v>0</v>
          </cell>
          <cell r="J278">
            <v>0</v>
          </cell>
        </row>
        <row r="279">
          <cell r="E279">
            <v>1898541</v>
          </cell>
          <cell r="G279">
            <v>1395822</v>
          </cell>
          <cell r="H279">
            <v>0</v>
          </cell>
          <cell r="I279">
            <v>0</v>
          </cell>
          <cell r="J279">
            <v>0</v>
          </cell>
        </row>
        <row r="287">
          <cell r="E287">
            <v>189560</v>
          </cell>
          <cell r="G287">
            <v>142765</v>
          </cell>
          <cell r="H287">
            <v>0</v>
          </cell>
          <cell r="I287">
            <v>0</v>
          </cell>
          <cell r="J287">
            <v>0</v>
          </cell>
        </row>
        <row r="290">
          <cell r="E290">
            <v>0</v>
          </cell>
          <cell r="G290">
            <v>0</v>
          </cell>
          <cell r="H290">
            <v>0</v>
          </cell>
          <cell r="I290">
            <v>0</v>
          </cell>
          <cell r="J290">
            <v>0</v>
          </cell>
        </row>
        <row r="291">
          <cell r="E291">
            <v>277332914</v>
          </cell>
          <cell r="G291">
            <v>277332914</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925892787</v>
          </cell>
          <cell r="G378">
            <v>723965855</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224854203</v>
          </cell>
          <cell r="G394">
            <v>171979930</v>
          </cell>
          <cell r="H394">
            <v>0</v>
          </cell>
          <cell r="I394">
            <v>0</v>
          </cell>
          <cell r="J394">
            <v>0</v>
          </cell>
        </row>
        <row r="399">
          <cell r="E399">
            <v>-24368865</v>
          </cell>
          <cell r="G399">
            <v>-2476790</v>
          </cell>
          <cell r="H399">
            <v>401650</v>
          </cell>
          <cell r="I399">
            <v>-26057</v>
          </cell>
          <cell r="J399">
            <v>-15386</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155525289</v>
          </cell>
        </row>
        <row r="429">
          <cell r="E429">
            <v>0</v>
          </cell>
          <cell r="G429">
            <v>0</v>
          </cell>
          <cell r="H429">
            <v>0</v>
          </cell>
          <cell r="I429">
            <v>0</v>
          </cell>
          <cell r="J429">
            <v>0</v>
          </cell>
        </row>
        <row r="464">
          <cell r="E464">
            <v>0</v>
          </cell>
          <cell r="G464">
            <v>0</v>
          </cell>
          <cell r="H464">
            <v>0</v>
          </cell>
          <cell r="I464">
            <v>0</v>
          </cell>
          <cell r="J464">
            <v>0</v>
          </cell>
        </row>
        <row r="472">
          <cell r="E472">
            <v>-154652892</v>
          </cell>
          <cell r="G472">
            <v>-154652892</v>
          </cell>
        </row>
        <row r="474">
          <cell r="E474">
            <v>0</v>
          </cell>
          <cell r="G474">
            <v>0</v>
          </cell>
          <cell r="H474">
            <v>0</v>
          </cell>
          <cell r="I474">
            <v>0</v>
          </cell>
          <cell r="J474">
            <v>0</v>
          </cell>
        </row>
        <row r="483">
          <cell r="E483">
            <v>3911014</v>
          </cell>
          <cell r="H483">
            <v>7191673</v>
          </cell>
        </row>
        <row r="496">
          <cell r="E496">
            <v>-26890211</v>
          </cell>
          <cell r="G496">
            <v>-22979197</v>
          </cell>
          <cell r="H496">
            <v>-3911013</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24264866</v>
          </cell>
          <cell r="H527">
            <v>7823</v>
          </cell>
          <cell r="I527">
            <v>-17570</v>
          </cell>
          <cell r="J527">
            <v>-17730</v>
          </cell>
        </row>
        <row r="534">
          <cell r="E534">
            <v>0</v>
          </cell>
          <cell r="G534">
            <v>134237255</v>
          </cell>
          <cell r="H534">
            <v>0</v>
          </cell>
          <cell r="I534">
            <v>0</v>
          </cell>
          <cell r="J534">
            <v>-135635321</v>
          </cell>
        </row>
        <row r="539">
          <cell r="E539">
            <v>0</v>
          </cell>
          <cell r="G539">
            <v>0</v>
          </cell>
          <cell r="H539">
            <v>0</v>
          </cell>
          <cell r="I539">
            <v>0</v>
          </cell>
          <cell r="J539">
            <v>0</v>
          </cell>
        </row>
        <row r="547">
          <cell r="E547">
            <v>0</v>
          </cell>
          <cell r="G547">
            <v>-130368</v>
          </cell>
          <cell r="H547">
            <v>17943</v>
          </cell>
          <cell r="I547">
            <v>0</v>
          </cell>
          <cell r="J547">
            <v>0</v>
          </cell>
        </row>
        <row r="570">
          <cell r="H570">
            <v>0</v>
          </cell>
          <cell r="I570">
            <v>0</v>
          </cell>
          <cell r="J570">
            <v>0</v>
          </cell>
        </row>
        <row r="571">
          <cell r="G571">
            <v>0</v>
          </cell>
          <cell r="H571">
            <v>2575923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-2957</v>
          </cell>
          <cell r="H576">
            <v>0</v>
          </cell>
          <cell r="I576">
            <v>0</v>
          </cell>
          <cell r="J576">
            <v>0</v>
          </cell>
        </row>
        <row r="577">
          <cell r="G577">
            <v>0</v>
          </cell>
          <cell r="H577">
            <v>-7044506</v>
          </cell>
          <cell r="I577">
            <v>0</v>
          </cell>
          <cell r="J577">
            <v>0</v>
          </cell>
        </row>
        <row r="578">
          <cell r="H578">
            <v>0</v>
          </cell>
          <cell r="I578">
            <v>0</v>
          </cell>
          <cell r="J578">
            <v>0</v>
          </cell>
        </row>
        <row r="579">
          <cell r="G579">
            <v>0</v>
          </cell>
          <cell r="I579">
            <v>0</v>
          </cell>
          <cell r="J579">
            <v>0</v>
          </cell>
        </row>
        <row r="580">
          <cell r="G580">
            <v>0</v>
          </cell>
          <cell r="H580">
            <v>0</v>
          </cell>
          <cell r="I580">
            <v>-44714</v>
          </cell>
          <cell r="J580">
            <v>0</v>
          </cell>
        </row>
        <row r="581">
          <cell r="G581">
            <v>0</v>
          </cell>
          <cell r="H581">
            <v>0</v>
          </cell>
          <cell r="I581">
            <v>-31606</v>
          </cell>
          <cell r="J581">
            <v>0</v>
          </cell>
        </row>
        <row r="582">
          <cell r="G582">
            <v>-877678</v>
          </cell>
          <cell r="I582">
            <v>0</v>
          </cell>
        </row>
        <row r="583">
          <cell r="G583">
            <v>0</v>
          </cell>
          <cell r="H583">
            <v>-438</v>
          </cell>
          <cell r="I583">
            <v>-9</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G592">
            <v>-1126</v>
          </cell>
          <cell r="H592">
            <v>0</v>
          </cell>
          <cell r="I592">
            <v>0</v>
          </cell>
          <cell r="J592">
            <v>0</v>
          </cell>
        </row>
        <row r="593">
          <cell r="H593">
            <v>0</v>
          </cell>
          <cell r="I593">
            <v>0</v>
          </cell>
          <cell r="J593">
            <v>0</v>
          </cell>
        </row>
        <row r="594">
          <cell r="E594">
            <v>0</v>
          </cell>
          <cell r="G594">
            <v>439000</v>
          </cell>
          <cell r="H594">
            <v>-1594213</v>
          </cell>
          <cell r="I594">
            <v>1155213</v>
          </cell>
          <cell r="J594">
            <v>0</v>
          </cell>
        </row>
        <row r="597">
          <cell r="E597">
            <v>0</v>
          </cell>
          <cell r="G597">
            <v>1018346</v>
          </cell>
          <cell r="H597">
            <v>-1594213</v>
          </cell>
          <cell r="I597">
            <v>575867</v>
          </cell>
          <cell r="J597">
            <v>0</v>
          </cell>
        </row>
        <row r="608">
          <cell r="B608">
            <v>45631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H12" sqref="H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45626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54646786</v>
      </c>
      <c r="F22" s="110">
        <f t="shared" si="0"/>
        <v>49278110</v>
      </c>
      <c r="G22" s="111">
        <f t="shared" si="0"/>
        <v>46498952</v>
      </c>
      <c r="H22" s="112">
        <f t="shared" si="0"/>
        <v>2783854</v>
      </c>
      <c r="I22" s="112">
        <f t="shared" si="0"/>
        <v>-4696</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54644043</v>
      </c>
      <c r="F25" s="135">
        <f>+F26+F30+F31+F32+F33</f>
        <v>49275367</v>
      </c>
      <c r="G25" s="136">
        <f t="shared" ref="G25:M25" si="2">+G26+G30+G31+G32+G33</f>
        <v>46496209</v>
      </c>
      <c r="H25" s="137">
        <f>+H26+H30+H31+H32+H33</f>
        <v>2783854</v>
      </c>
      <c r="I25" s="137">
        <f>+I26+I30+I31+I32+I33</f>
        <v>-4696</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1280203</v>
      </c>
      <c r="F26" s="141">
        <f t="shared" si="1"/>
        <v>1593626</v>
      </c>
      <c r="G26" s="142">
        <f>[1]OTCHET!G74</f>
        <v>756645</v>
      </c>
      <c r="H26" s="143">
        <f>[1]OTCHET!H74</f>
        <v>837712</v>
      </c>
      <c r="I26" s="143">
        <f>[1]OTCHET!I74</f>
        <v>-731</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254604</v>
      </c>
      <c r="F28" s="156">
        <f t="shared" si="1"/>
        <v>155049</v>
      </c>
      <c r="G28" s="157">
        <f>[1]OTCHET!G77</f>
        <v>159267</v>
      </c>
      <c r="H28" s="158">
        <f>[1]OTCHET!H77</f>
        <v>0</v>
      </c>
      <c r="I28" s="158">
        <f>[1]OTCHET!I77</f>
        <v>-4218</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552396</v>
      </c>
      <c r="F29" s="164">
        <f t="shared" si="1"/>
        <v>529702</v>
      </c>
      <c r="G29" s="165">
        <f>+[1]OTCHET!G78+[1]OTCHET!G79</f>
        <v>526215</v>
      </c>
      <c r="H29" s="166">
        <f>+[1]OTCHET!H78+[1]OTCHET!H79</f>
        <v>0</v>
      </c>
      <c r="I29" s="166">
        <f>+[1]OTCHET!I78+[1]OTCHET!I79</f>
        <v>3487</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27229800</v>
      </c>
      <c r="F30" s="170">
        <f t="shared" si="1"/>
        <v>21115246</v>
      </c>
      <c r="G30" s="171">
        <f>[1]OTCHET!G90+[1]OTCHET!G93+[1]OTCHET!G94</f>
        <v>19178149</v>
      </c>
      <c r="H30" s="172">
        <f>[1]OTCHET!H90+[1]OTCHET!H93+[1]OTCHET!H94</f>
        <v>1924697</v>
      </c>
      <c r="I30" s="172">
        <f>[1]OTCHET!I90+[1]OTCHET!I93+[1]OTCHET!I94</f>
        <v>0</v>
      </c>
      <c r="J30" s="173">
        <f>[1]OTCHET!J90+[1]OTCHET!J93+[1]OTCHET!J94</f>
        <v>12400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7969000</v>
      </c>
      <c r="F31" s="176">
        <f t="shared" si="1"/>
        <v>6360760</v>
      </c>
      <c r="G31" s="177">
        <f>[1]OTCHET!G106</f>
        <v>5133651</v>
      </c>
      <c r="H31" s="178">
        <f>[1]OTCHET!H106</f>
        <v>1</v>
      </c>
      <c r="I31" s="178">
        <f>[1]OTCHET!I106</f>
        <v>34</v>
      </c>
      <c r="J31" s="179">
        <f>[1]OTCHET!J106</f>
        <v>1227074</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18165040</v>
      </c>
      <c r="F32" s="176">
        <f t="shared" si="1"/>
        <v>20141512</v>
      </c>
      <c r="G32" s="177">
        <f>[1]OTCHET!G110+[1]OTCHET!G119+[1]OTCHET!G135+[1]OTCHET!G136</f>
        <v>21363541</v>
      </c>
      <c r="H32" s="178">
        <f>[1]OTCHET!H110+[1]OTCHET!H119+[1]OTCHET!H135+[1]OTCHET!H136</f>
        <v>21444</v>
      </c>
      <c r="I32" s="178">
        <f>[1]OTCHET!I110+[1]OTCHET!I119+[1]OTCHET!I135+[1]OTCHET!I136</f>
        <v>-3999</v>
      </c>
      <c r="J32" s="179">
        <f>[1]OTCHET!J110+[1]OTCHET!J119+[1]OTCHET!J135+[1]OTCHET!J136</f>
        <v>-1239474</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64223</v>
      </c>
      <c r="G33" s="129">
        <f>[1]OTCHET!G123</f>
        <v>64223</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2743</v>
      </c>
      <c r="F37" s="207">
        <f t="shared" si="1"/>
        <v>2743</v>
      </c>
      <c r="G37" s="208">
        <f>[1]OTCHET!G140+[1]OTCHET!G149+[1]OTCHET!G158</f>
        <v>2743</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1003392822</v>
      </c>
      <c r="F38" s="217">
        <f t="shared" si="3"/>
        <v>941580959</v>
      </c>
      <c r="G38" s="218">
        <f t="shared" si="3"/>
        <v>920264850</v>
      </c>
      <c r="H38" s="219">
        <f t="shared" si="3"/>
        <v>428696</v>
      </c>
      <c r="I38" s="219">
        <f t="shared" si="3"/>
        <v>1030561</v>
      </c>
      <c r="J38" s="220">
        <f t="shared" si="3"/>
        <v>19856852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71645533</v>
      </c>
      <c r="F39" s="229">
        <f t="shared" si="4"/>
        <v>64843812</v>
      </c>
      <c r="G39" s="230">
        <f t="shared" si="4"/>
        <v>44915375</v>
      </c>
      <c r="H39" s="231">
        <f t="shared" si="4"/>
        <v>0</v>
      </c>
      <c r="I39" s="231">
        <f t="shared" si="4"/>
        <v>71585</v>
      </c>
      <c r="J39" s="232">
        <f t="shared" si="4"/>
        <v>19856852</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53215279</v>
      </c>
      <c r="F40" s="237">
        <f t="shared" si="1"/>
        <v>48067998</v>
      </c>
      <c r="G40" s="238">
        <f>[1]OTCHET!G187</f>
        <v>40305346</v>
      </c>
      <c r="H40" s="239">
        <f>[1]OTCHET!H187</f>
        <v>0</v>
      </c>
      <c r="I40" s="239">
        <f>[1]OTCHET!I187</f>
        <v>54300</v>
      </c>
      <c r="J40" s="240">
        <f>[1]OTCHET!J187</f>
        <v>7708352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5669608</v>
      </c>
      <c r="F41" s="245">
        <f t="shared" si="1"/>
        <v>5218906</v>
      </c>
      <c r="G41" s="246">
        <f>[1]OTCHET!G190</f>
        <v>4610029</v>
      </c>
      <c r="H41" s="247">
        <f>[1]OTCHET!H190</f>
        <v>0</v>
      </c>
      <c r="I41" s="247">
        <f>[1]OTCHET!I190</f>
        <v>17285</v>
      </c>
      <c r="J41" s="248">
        <f>[1]OTCHET!J190</f>
        <v>591592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12760646</v>
      </c>
      <c r="F42" s="252">
        <f t="shared" si="1"/>
        <v>11556908</v>
      </c>
      <c r="G42" s="253">
        <f>+[1]OTCHET!G196+[1]OTCHET!G204</f>
        <v>0</v>
      </c>
      <c r="H42" s="254">
        <f>+[1]OTCHET!H196+[1]OTCHET!H204</f>
        <v>0</v>
      </c>
      <c r="I42" s="254">
        <f>+[1]OTCHET!I196+[1]OTCHET!I204</f>
        <v>0</v>
      </c>
      <c r="J42" s="255">
        <f>+[1]OTCHET!J196+[1]OTCHET!J204</f>
        <v>11556908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42493953</v>
      </c>
      <c r="F43" s="258">
        <f t="shared" si="1"/>
        <v>30301120</v>
      </c>
      <c r="G43" s="259">
        <f>+[1]OTCHET!G205+[1]OTCHET!G223+[1]OTCHET!G274</f>
        <v>29386651</v>
      </c>
      <c r="H43" s="260">
        <f>+[1]OTCHET!H205+[1]OTCHET!H223+[1]OTCHET!H274</f>
        <v>-44507</v>
      </c>
      <c r="I43" s="260">
        <f>+[1]OTCHET!I205+[1]OTCHET!I223+[1]OTCHET!I274</f>
        <v>958976</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2449980</v>
      </c>
      <c r="F44" s="128">
        <f t="shared" si="1"/>
        <v>2449980</v>
      </c>
      <c r="G44" s="129">
        <f>+[1]OTCHET!G227+[1]OTCHET!G233+[1]OTCHET!G236+[1]OTCHET!G237+[1]OTCHET!G238+[1]OTCHET!G239+[1]OTCHET!G243</f>
        <v>1976777</v>
      </c>
      <c r="H44" s="130">
        <f>+[1]OTCHET!H227+[1]OTCHET!H233+[1]OTCHET!H236+[1]OTCHET!H237+[1]OTCHET!H238+[1]OTCHET!H239+[1]OTCHET!H243</f>
        <v>473203</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2449980</v>
      </c>
      <c r="F45" s="264">
        <f t="shared" si="1"/>
        <v>2449980</v>
      </c>
      <c r="G45" s="265">
        <f>+[1]OTCHET!G236+[1]OTCHET!G237+[1]OTCHET!G238+[1]OTCHET!G239+[1]OTCHET!G246+[1]OTCHET!G247+[1]OTCHET!G251</f>
        <v>1976777</v>
      </c>
      <c r="H45" s="266">
        <f>+[1]OTCHET!H236+[1]OTCHET!H237+[1]OTCHET!H238+[1]OTCHET!H239+[1]OTCHET!H246+[1]OTCHET!H247+[1]OTCHET!H251</f>
        <v>473203</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604184224</v>
      </c>
      <c r="F48" s="176">
        <f t="shared" si="1"/>
        <v>561940493</v>
      </c>
      <c r="G48" s="171">
        <f>+[1]OTCHET!G268+[1]OTCHET!G272+[1]OTCHET!G273</f>
        <v>561940493</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5286218</v>
      </c>
      <c r="F49" s="176">
        <f t="shared" si="1"/>
        <v>4712640</v>
      </c>
      <c r="G49" s="177">
        <f>[1]OTCHET!G278+[1]OTCHET!G279+[1]OTCHET!G287+[1]OTCHET!G290</f>
        <v>4712640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277332914</v>
      </c>
      <c r="F50" s="176">
        <f t="shared" si="1"/>
        <v>277332914</v>
      </c>
      <c r="G50" s="177">
        <f>+[1]OTCHET!G291</f>
        <v>277332914</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1126378125</v>
      </c>
      <c r="F56" s="301">
        <f t="shared" si="5"/>
        <v>1049354491</v>
      </c>
      <c r="G56" s="302">
        <f t="shared" si="5"/>
        <v>893468995</v>
      </c>
      <c r="H56" s="303">
        <f t="shared" si="5"/>
        <v>401650</v>
      </c>
      <c r="I56" s="304">
        <f t="shared" si="5"/>
        <v>-26057</v>
      </c>
      <c r="J56" s="305">
        <f t="shared" si="5"/>
        <v>155509903</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925892787</v>
      </c>
      <c r="F57" s="307">
        <f t="shared" si="1"/>
        <v>723965855</v>
      </c>
      <c r="G57" s="308">
        <f>+[1]OTCHET!G364+[1]OTCHET!G378+[1]OTCHET!G391</f>
        <v>723965855</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200485338</v>
      </c>
      <c r="F58" s="312">
        <f t="shared" si="1"/>
        <v>169863347</v>
      </c>
      <c r="G58" s="313">
        <f>+[1]OTCHET!G386+[1]OTCHET!G394+[1]OTCHET!G399+[1]OTCHET!G402+[1]OTCHET!G405+[1]OTCHET!G408+[1]OTCHET!G409+[1]OTCHET!G412+[1]OTCHET!G425+[1]OTCHET!G426+[1]OTCHET!G427+[1]OTCHET!G428+[1]OTCHET!G429</f>
        <v>169503140</v>
      </c>
      <c r="H58" s="314">
        <f>+[1]OTCHET!H386+[1]OTCHET!H394+[1]OTCHET!H399+[1]OTCHET!H402+[1]OTCHET!H405+[1]OTCHET!H408+[1]OTCHET!H409+[1]OTCHET!H412+[1]OTCHET!H425+[1]OTCHET!H426+[1]OTCHET!H427+[1]OTCHET!H428+[1]OTCHET!H429</f>
        <v>401650</v>
      </c>
      <c r="I58" s="314">
        <f>+[1]OTCHET!I386+[1]OTCHET!I394+[1]OTCHET!I399+[1]OTCHET!I402+[1]OTCHET!I405+[1]OTCHET!I408+[1]OTCHET!I409+[1]OTCHET!I412+[1]OTCHET!I425+[1]OTCHET!I426+[1]OTCHET!I427+[1]OTCHET!I428+[1]OTCHET!I429</f>
        <v>-26057</v>
      </c>
      <c r="J58" s="315">
        <f>+[1]OTCHET!J386+[1]OTCHET!J394+[1]OTCHET!J399+[1]OTCHET!J402+[1]OTCHET!J405+[1]OTCHET!J408+[1]OTCHET!J409+[1]OTCHET!J412+[1]OTCHET!J425+[1]OTCHET!J426+[1]OTCHET!J427+[1]OTCHET!J428+[1]OTCHET!J429</f>
        <v>-15386</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155525289</v>
      </c>
      <c r="G62" s="208">
        <f>[1]OTCHET!G415</f>
        <v>0</v>
      </c>
      <c r="H62" s="209">
        <f>[1]OTCHET!H415</f>
        <v>0</v>
      </c>
      <c r="I62" s="209">
        <f>[1]OTCHET!I415</f>
        <v>0</v>
      </c>
      <c r="J62" s="210">
        <f>[1]OTCHET!J415</f>
        <v>155525289</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177632089</v>
      </c>
      <c r="F64" s="344">
        <f t="shared" si="6"/>
        <v>157051642</v>
      </c>
      <c r="G64" s="345">
        <f t="shared" si="6"/>
        <v>19703097</v>
      </c>
      <c r="H64" s="346">
        <f t="shared" si="6"/>
        <v>2756808</v>
      </c>
      <c r="I64" s="346">
        <f t="shared" si="6"/>
        <v>-1061314</v>
      </c>
      <c r="J64" s="347">
        <f t="shared" si="6"/>
        <v>135653051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-177632089</v>
      </c>
      <c r="F66" s="356">
        <f>SUM(+F68+F76+F77+F84+F85+F86+F89+F90+F91+F92+F93+F94+F95)</f>
        <v>-157051642</v>
      </c>
      <c r="G66" s="357">
        <f t="shared" ref="G66:L66" si="8">SUM(+G68+G76+G77+G84+G85+G86+G89+G90+G91+G92+G93+G94+G95)</f>
        <v>-19703097</v>
      </c>
      <c r="H66" s="358">
        <f>SUM(+H68+H76+H77+H84+H85+H86+H89+H90+H91+H92+H93+H94+H95)</f>
        <v>-2756808</v>
      </c>
      <c r="I66" s="358">
        <f>SUM(+I68+I76+I77+I84+I85+I86+I89+I90+I91+I92+I93+I94+I95)</f>
        <v>1061314</v>
      </c>
      <c r="J66" s="359">
        <f>SUM(+J68+J76+J77+J84+J85+J86+J89+J90+J91+J92+J93+J94+J95)</f>
        <v>-135653051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-26890211</v>
      </c>
      <c r="F68" s="317">
        <f>SUM(F69:F75)</f>
        <v>-26890210</v>
      </c>
      <c r="G68" s="318">
        <f t="shared" ref="G68:M68" si="9">SUM(G69:G75)</f>
        <v>-22979197</v>
      </c>
      <c r="H68" s="319">
        <f>SUM(H69:H75)</f>
        <v>-3911013</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-26890211</v>
      </c>
      <c r="F70" s="383">
        <f t="shared" si="1"/>
        <v>-26890210</v>
      </c>
      <c r="G70" s="384">
        <f>+[1]OTCHET!G487+[1]OTCHET!G488+[1]OTCHET!G491+[1]OTCHET!G492+[1]OTCHET!G495+[1]OTCHET!G496+[1]OTCHET!G497+[1]OTCHET!G499</f>
        <v>-22979197</v>
      </c>
      <c r="H70" s="385">
        <f>+[1]OTCHET!H487+[1]OTCHET!H488+[1]OTCHET!H491+[1]OTCHET!H492+[1]OTCHET!H495+[1]OTCHET!H496+[1]OTCHET!H497+[1]OTCHET!H499</f>
        <v>-3911013</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-150741878</v>
      </c>
      <c r="F77" s="317">
        <f>SUM(F78:F83)</f>
        <v>-147461219</v>
      </c>
      <c r="G77" s="318">
        <f t="shared" ref="G77:M77" si="10">SUM(G78:G83)</f>
        <v>-154652892</v>
      </c>
      <c r="H77" s="319">
        <f>SUM(H78:H83)</f>
        <v>7191673</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-154652892</v>
      </c>
      <c r="F78" s="375">
        <f t="shared" si="1"/>
        <v>-154652892</v>
      </c>
      <c r="G78" s="376">
        <f>+[1]OTCHET!G469+[1]OTCHET!G472</f>
        <v>-154652892</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3911014</v>
      </c>
      <c r="F83" s="390">
        <f t="shared" si="1"/>
        <v>7191673</v>
      </c>
      <c r="G83" s="391">
        <f>+[1]OTCHET!G483</f>
        <v>0</v>
      </c>
      <c r="H83" s="392">
        <f>+[1]OTCHET!H483</f>
        <v>7191673</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24124964</v>
      </c>
      <c r="G86" s="318">
        <f t="shared" ref="G86:M86" si="11">+G87+G88</f>
        <v>24134498</v>
      </c>
      <c r="H86" s="319">
        <f>+H87+H88</f>
        <v>25766</v>
      </c>
      <c r="I86" s="319">
        <f>+I87+I88</f>
        <v>-17570</v>
      </c>
      <c r="J86" s="320">
        <f>+J87+J88</f>
        <v>-17730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24124964</v>
      </c>
      <c r="G88" s="391">
        <f>+[1]OTCHET!G524+[1]OTCHET!G527+[1]OTCHET!G547</f>
        <v>24134498</v>
      </c>
      <c r="H88" s="392">
        <f>+[1]OTCHET!H524+[1]OTCHET!H527+[1]OTCHET!H547</f>
        <v>25766</v>
      </c>
      <c r="I88" s="392">
        <f>+[1]OTCHET!I524+[1]OTCHET!I527+[1]OTCHET!I547</f>
        <v>-17570</v>
      </c>
      <c r="J88" s="393">
        <f>+[1]OTCHET!J524+[1]OTCHET!J527+[1]OTCHET!J547</f>
        <v>-17730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-1398066</v>
      </c>
      <c r="G89" s="308">
        <f>[1]OTCHET!G534</f>
        <v>134237255</v>
      </c>
      <c r="H89" s="309">
        <f>[1]OTCHET!H534</f>
        <v>0</v>
      </c>
      <c r="I89" s="309">
        <f>[1]OTCHET!I534</f>
        <v>0</v>
      </c>
      <c r="J89" s="310">
        <f>[1]OTCHET!J534</f>
        <v>-135635321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2575923</v>
      </c>
      <c r="G90" s="313">
        <f>+[1]OTCHET!G570+[1]OTCHET!G571+[1]OTCHET!G572+[1]OTCHET!G573+[1]OTCHET!G574+[1]OTCHET!G575</f>
        <v>0</v>
      </c>
      <c r="H90" s="314">
        <f>+[1]OTCHET!H570+[1]OTCHET!H571+[1]OTCHET!H572+[1]OTCHET!H573+[1]OTCHET!H574+[1]OTCHET!H575</f>
        <v>2575923</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-8001461</v>
      </c>
      <c r="G91" s="177">
        <f>+[1]OTCHET!G576+[1]OTCHET!G577+[1]OTCHET!G578+[1]OTCHET!G579+[1]OTCHET!G580+[1]OTCHET!G581+[1]OTCHET!G582</f>
        <v>-880635</v>
      </c>
      <c r="H91" s="178">
        <f>+[1]OTCHET!H576+[1]OTCHET!H577+[1]OTCHET!H578+[1]OTCHET!H579+[1]OTCHET!H580+[1]OTCHET!H581+[1]OTCHET!H582</f>
        <v>-7044506</v>
      </c>
      <c r="I91" s="178">
        <f>+[1]OTCHET!I576+[1]OTCHET!I577+[1]OTCHET!I578+[1]OTCHET!I579+[1]OTCHET!I580+[1]OTCHET!I581+[1]OTCHET!I582</f>
        <v>-76320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-447</v>
      </c>
      <c r="G92" s="177">
        <f>+[1]OTCHET!G583</f>
        <v>0</v>
      </c>
      <c r="H92" s="178">
        <f>+[1]OTCHET!H583</f>
        <v>-438</v>
      </c>
      <c r="I92" s="178">
        <f>+[1]OTCHET!I583</f>
        <v>-9</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-1126</v>
      </c>
      <c r="G94" s="177">
        <f>+[1]OTCHET!G592+[1]OTCHET!G593</f>
        <v>-1126</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439000</v>
      </c>
      <c r="H95" s="130">
        <f>[1]OTCHET!H594</f>
        <v>-1594213</v>
      </c>
      <c r="I95" s="130">
        <f>[1]OTCHET!I594</f>
        <v>1155213</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1018346</v>
      </c>
      <c r="H96" s="406">
        <f>+[1]OTCHET!H597</f>
        <v>-1594213</v>
      </c>
      <c r="I96" s="406">
        <f>+[1]OTCHET!I597</f>
        <v>575867</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45631</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2024-12-11T14:56:37Z</dcterms:modified>
</cp:coreProperties>
</file>