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G93" i="1"/>
  <c r="E93" i="1"/>
  <c r="J92" i="1"/>
  <c r="I92" i="1"/>
  <c r="H92" i="1"/>
  <c r="G92" i="1"/>
  <c r="E92" i="1"/>
  <c r="J91" i="1"/>
  <c r="I91" i="1"/>
  <c r="H91" i="1"/>
  <c r="G91" i="1"/>
  <c r="E91" i="1"/>
  <c r="J90" i="1"/>
  <c r="I90" i="1"/>
  <c r="H90" i="1"/>
  <c r="G90" i="1"/>
  <c r="F90" i="1" s="1"/>
  <c r="E90" i="1"/>
  <c r="J89" i="1"/>
  <c r="I89" i="1"/>
  <c r="H89" i="1"/>
  <c r="G89" i="1"/>
  <c r="E89" i="1"/>
  <c r="J88" i="1"/>
  <c r="I88" i="1"/>
  <c r="F88" i="1" s="1"/>
  <c r="H88" i="1"/>
  <c r="G88" i="1"/>
  <c r="E88" i="1"/>
  <c r="J87" i="1"/>
  <c r="I87" i="1"/>
  <c r="H87" i="1"/>
  <c r="G87" i="1"/>
  <c r="E87" i="1"/>
  <c r="E86" i="1" s="1"/>
  <c r="M86" i="1"/>
  <c r="L86" i="1"/>
  <c r="K86" i="1"/>
  <c r="J86" i="1"/>
  <c r="H86" i="1"/>
  <c r="J85" i="1"/>
  <c r="I85" i="1"/>
  <c r="H85" i="1"/>
  <c r="G85" i="1"/>
  <c r="F85" i="1" s="1"/>
  <c r="E85" i="1"/>
  <c r="J84" i="1"/>
  <c r="I84" i="1"/>
  <c r="H84" i="1"/>
  <c r="G84" i="1"/>
  <c r="E84" i="1"/>
  <c r="J83" i="1"/>
  <c r="I83" i="1"/>
  <c r="H83" i="1"/>
  <c r="G83" i="1"/>
  <c r="F83" i="1" s="1"/>
  <c r="E83" i="1"/>
  <c r="J82" i="1"/>
  <c r="I82" i="1"/>
  <c r="H82" i="1"/>
  <c r="G82" i="1"/>
  <c r="E82" i="1"/>
  <c r="F81" i="1"/>
  <c r="J80" i="1"/>
  <c r="I80" i="1"/>
  <c r="H80" i="1"/>
  <c r="G80" i="1"/>
  <c r="F80" i="1" s="1"/>
  <c r="E80" i="1"/>
  <c r="J79" i="1"/>
  <c r="I79" i="1"/>
  <c r="H79" i="1"/>
  <c r="H77" i="1" s="1"/>
  <c r="G79" i="1"/>
  <c r="E79" i="1"/>
  <c r="J78" i="1"/>
  <c r="I78" i="1"/>
  <c r="H78" i="1"/>
  <c r="G78" i="1"/>
  <c r="E78" i="1"/>
  <c r="M77" i="1"/>
  <c r="L77" i="1"/>
  <c r="K77" i="1"/>
  <c r="M76" i="1"/>
  <c r="L76" i="1"/>
  <c r="K76" i="1"/>
  <c r="J76" i="1"/>
  <c r="I76" i="1"/>
  <c r="F76" i="1" s="1"/>
  <c r="H76" i="1"/>
  <c r="G76" i="1"/>
  <c r="E76" i="1"/>
  <c r="M75" i="1"/>
  <c r="L75" i="1"/>
  <c r="K75" i="1"/>
  <c r="J75" i="1"/>
  <c r="I75" i="1"/>
  <c r="F75" i="1" s="1"/>
  <c r="H75" i="1"/>
  <c r="G75" i="1"/>
  <c r="E75" i="1"/>
  <c r="M74" i="1"/>
  <c r="L74" i="1"/>
  <c r="K74" i="1"/>
  <c r="J74" i="1"/>
  <c r="I74" i="1"/>
  <c r="H74" i="1"/>
  <c r="G74" i="1"/>
  <c r="E74" i="1"/>
  <c r="M73" i="1"/>
  <c r="L73" i="1"/>
  <c r="K73" i="1"/>
  <c r="J73" i="1"/>
  <c r="I73" i="1"/>
  <c r="H73" i="1"/>
  <c r="G73" i="1"/>
  <c r="E73" i="1"/>
  <c r="M72" i="1"/>
  <c r="L72" i="1"/>
  <c r="K72" i="1"/>
  <c r="J72" i="1"/>
  <c r="I72" i="1"/>
  <c r="H72" i="1"/>
  <c r="G72" i="1"/>
  <c r="E72" i="1"/>
  <c r="E68" i="1" s="1"/>
  <c r="M71" i="1"/>
  <c r="L71" i="1"/>
  <c r="K71" i="1"/>
  <c r="J71" i="1"/>
  <c r="J68" i="1" s="1"/>
  <c r="I71" i="1"/>
  <c r="H71" i="1"/>
  <c r="G71" i="1"/>
  <c r="F71" i="1"/>
  <c r="E71" i="1"/>
  <c r="M70" i="1"/>
  <c r="L70" i="1"/>
  <c r="K70" i="1"/>
  <c r="J70" i="1"/>
  <c r="I70" i="1"/>
  <c r="H70" i="1"/>
  <c r="G70" i="1"/>
  <c r="F70" i="1" s="1"/>
  <c r="E70" i="1"/>
  <c r="M69" i="1"/>
  <c r="L69" i="1"/>
  <c r="L68" i="1" s="1"/>
  <c r="L66" i="1" s="1"/>
  <c r="K69" i="1"/>
  <c r="J69" i="1"/>
  <c r="I69" i="1"/>
  <c r="H69" i="1"/>
  <c r="H68" i="1" s="1"/>
  <c r="G69" i="1"/>
  <c r="E69" i="1"/>
  <c r="M68" i="1"/>
  <c r="M66" i="1" s="1"/>
  <c r="K68" i="1"/>
  <c r="I68" i="1"/>
  <c r="F67" i="1"/>
  <c r="K66" i="1"/>
  <c r="J63" i="1"/>
  <c r="I63" i="1"/>
  <c r="H63" i="1"/>
  <c r="G63" i="1"/>
  <c r="E63" i="1"/>
  <c r="J62" i="1"/>
  <c r="I62" i="1"/>
  <c r="H62" i="1"/>
  <c r="G62" i="1"/>
  <c r="F62" i="1" s="1"/>
  <c r="E62" i="1"/>
  <c r="F61" i="1"/>
  <c r="J60" i="1"/>
  <c r="I60" i="1"/>
  <c r="H60" i="1"/>
  <c r="G60" i="1"/>
  <c r="E60" i="1"/>
  <c r="J59" i="1"/>
  <c r="I59" i="1"/>
  <c r="H59" i="1"/>
  <c r="G59" i="1"/>
  <c r="F59" i="1" s="1"/>
  <c r="E59" i="1"/>
  <c r="J58" i="1"/>
  <c r="I58" i="1"/>
  <c r="H58" i="1"/>
  <c r="H56" i="1" s="1"/>
  <c r="G58" i="1"/>
  <c r="E58" i="1"/>
  <c r="J57" i="1"/>
  <c r="I57" i="1"/>
  <c r="H57" i="1"/>
  <c r="G57" i="1"/>
  <c r="E57" i="1"/>
  <c r="M56" i="1"/>
  <c r="L56" i="1"/>
  <c r="K56" i="1"/>
  <c r="J55" i="1"/>
  <c r="I55" i="1"/>
  <c r="H55" i="1"/>
  <c r="G55" i="1"/>
  <c r="F55" i="1"/>
  <c r="E55" i="1"/>
  <c r="J54" i="1"/>
  <c r="I54" i="1"/>
  <c r="H54" i="1"/>
  <c r="F54" i="1" s="1"/>
  <c r="G54" i="1"/>
  <c r="E54" i="1"/>
  <c r="J53" i="1"/>
  <c r="I53" i="1"/>
  <c r="F53" i="1" s="1"/>
  <c r="H53" i="1"/>
  <c r="G53" i="1"/>
  <c r="E53" i="1"/>
  <c r="J52" i="1"/>
  <c r="I52" i="1"/>
  <c r="H52" i="1"/>
  <c r="G52" i="1"/>
  <c r="E52" i="1"/>
  <c r="J51" i="1"/>
  <c r="I51" i="1"/>
  <c r="H51" i="1"/>
  <c r="F51" i="1" s="1"/>
  <c r="G51" i="1"/>
  <c r="E51" i="1"/>
  <c r="J50" i="1"/>
  <c r="I50" i="1"/>
  <c r="H50" i="1"/>
  <c r="G50" i="1"/>
  <c r="E50" i="1"/>
  <c r="J49" i="1"/>
  <c r="I49" i="1"/>
  <c r="H49" i="1"/>
  <c r="G49" i="1"/>
  <c r="F49" i="1" s="1"/>
  <c r="E49" i="1"/>
  <c r="J48" i="1"/>
  <c r="I48" i="1"/>
  <c r="H48" i="1"/>
  <c r="G48" i="1"/>
  <c r="E48" i="1"/>
  <c r="J47" i="1"/>
  <c r="I47" i="1"/>
  <c r="H47" i="1"/>
  <c r="G47" i="1"/>
  <c r="F47" i="1"/>
  <c r="E47" i="1"/>
  <c r="J46" i="1"/>
  <c r="I46" i="1"/>
  <c r="H46" i="1"/>
  <c r="F46" i="1" s="1"/>
  <c r="G46" i="1"/>
  <c r="E46" i="1"/>
  <c r="J45" i="1"/>
  <c r="I45" i="1"/>
  <c r="F45" i="1" s="1"/>
  <c r="H45" i="1"/>
  <c r="G45" i="1"/>
  <c r="E45" i="1"/>
  <c r="J44" i="1"/>
  <c r="I44" i="1"/>
  <c r="H44" i="1"/>
  <c r="G44" i="1"/>
  <c r="E44" i="1"/>
  <c r="J43" i="1"/>
  <c r="I43" i="1"/>
  <c r="H43" i="1"/>
  <c r="G43" i="1"/>
  <c r="E43" i="1"/>
  <c r="J42" i="1"/>
  <c r="I42" i="1"/>
  <c r="H42" i="1"/>
  <c r="G42" i="1"/>
  <c r="E42" i="1"/>
  <c r="E39" i="1" s="1"/>
  <c r="E38" i="1" s="1"/>
  <c r="J41" i="1"/>
  <c r="J39" i="1" s="1"/>
  <c r="J38" i="1" s="1"/>
  <c r="I41" i="1"/>
  <c r="H41" i="1"/>
  <c r="G41" i="1"/>
  <c r="G39" i="1" s="1"/>
  <c r="G38" i="1" s="1"/>
  <c r="E41" i="1"/>
  <c r="J40" i="1"/>
  <c r="I40" i="1"/>
  <c r="H40" i="1"/>
  <c r="H39" i="1" s="1"/>
  <c r="H38" i="1" s="1"/>
  <c r="G40" i="1"/>
  <c r="E40" i="1"/>
  <c r="I39" i="1"/>
  <c r="I38" i="1" s="1"/>
  <c r="M38" i="1"/>
  <c r="L38" i="1"/>
  <c r="K38" i="1"/>
  <c r="J37" i="1"/>
  <c r="I37" i="1"/>
  <c r="H37" i="1"/>
  <c r="G37" i="1"/>
  <c r="E37" i="1"/>
  <c r="J36" i="1"/>
  <c r="I36" i="1"/>
  <c r="H36" i="1"/>
  <c r="G36" i="1"/>
  <c r="E36" i="1"/>
  <c r="F35" i="1"/>
  <c r="F34" i="1"/>
  <c r="J33" i="1"/>
  <c r="I33" i="1"/>
  <c r="H33" i="1"/>
  <c r="G33" i="1"/>
  <c r="F33" i="1" s="1"/>
  <c r="E33" i="1"/>
  <c r="J32" i="1"/>
  <c r="I32" i="1"/>
  <c r="H32" i="1"/>
  <c r="G32" i="1"/>
  <c r="E32" i="1"/>
  <c r="J31" i="1"/>
  <c r="I31" i="1"/>
  <c r="H31" i="1"/>
  <c r="G31" i="1"/>
  <c r="E31" i="1"/>
  <c r="J30" i="1"/>
  <c r="I30" i="1"/>
  <c r="H30" i="1"/>
  <c r="G30" i="1"/>
  <c r="E30" i="1"/>
  <c r="J29" i="1"/>
  <c r="I29" i="1"/>
  <c r="H29" i="1"/>
  <c r="G29" i="1"/>
  <c r="F29" i="1" s="1"/>
  <c r="E29" i="1"/>
  <c r="J28" i="1"/>
  <c r="I28" i="1"/>
  <c r="H28" i="1"/>
  <c r="G28" i="1"/>
  <c r="E28" i="1"/>
  <c r="J27" i="1"/>
  <c r="I27" i="1"/>
  <c r="H27" i="1"/>
  <c r="G27" i="1"/>
  <c r="E27" i="1"/>
  <c r="J26" i="1"/>
  <c r="I26" i="1"/>
  <c r="H26" i="1"/>
  <c r="H25" i="1" s="1"/>
  <c r="H22" i="1" s="1"/>
  <c r="H64" i="1" s="1"/>
  <c r="G26" i="1"/>
  <c r="E26" i="1"/>
  <c r="E25" i="1" s="1"/>
  <c r="M25" i="1"/>
  <c r="L25" i="1"/>
  <c r="L22" i="1" s="1"/>
  <c r="L64" i="1" s="1"/>
  <c r="K25" i="1"/>
  <c r="K22" i="1" s="1"/>
  <c r="K64" i="1" s="1"/>
  <c r="K65" i="1" s="1"/>
  <c r="J25" i="1"/>
  <c r="J22" i="1" s="1"/>
  <c r="F24" i="1"/>
  <c r="J23" i="1"/>
  <c r="I23" i="1"/>
  <c r="H23" i="1"/>
  <c r="G23" i="1"/>
  <c r="E23" i="1"/>
  <c r="M22" i="1"/>
  <c r="M64" i="1" s="1"/>
  <c r="M65" i="1" s="1"/>
  <c r="F15" i="1"/>
  <c r="E15" i="1"/>
  <c r="F13" i="1"/>
  <c r="E13" i="1"/>
  <c r="B13" i="1"/>
  <c r="I11" i="1"/>
  <c r="H11" i="1"/>
  <c r="F11" i="1"/>
  <c r="B11" i="1"/>
  <c r="B8" i="1"/>
  <c r="F41" i="1" l="1"/>
  <c r="J66" i="1"/>
  <c r="E22" i="1"/>
  <c r="F27" i="1"/>
  <c r="F31" i="1"/>
  <c r="F37" i="1"/>
  <c r="F42" i="1"/>
  <c r="F43" i="1"/>
  <c r="F50" i="1"/>
  <c r="F57" i="1"/>
  <c r="E56" i="1"/>
  <c r="F63" i="1"/>
  <c r="F78" i="1"/>
  <c r="E77" i="1"/>
  <c r="F84" i="1"/>
  <c r="F92" i="1"/>
  <c r="F96" i="1"/>
  <c r="I22" i="1"/>
  <c r="I64" i="1" s="1"/>
  <c r="F28" i="1"/>
  <c r="F32" i="1"/>
  <c r="F44" i="1"/>
  <c r="F52" i="1"/>
  <c r="F58" i="1"/>
  <c r="F56" i="1" s="1"/>
  <c r="F60" i="1"/>
  <c r="H66" i="1"/>
  <c r="H65" i="1" s="1"/>
  <c r="F73" i="1"/>
  <c r="F74" i="1"/>
  <c r="I77" i="1"/>
  <c r="F87" i="1"/>
  <c r="F86" i="1" s="1"/>
  <c r="F91" i="1"/>
  <c r="F95" i="1"/>
  <c r="I25" i="1"/>
  <c r="F30" i="1"/>
  <c r="F36" i="1"/>
  <c r="F40" i="1"/>
  <c r="F39" i="1" s="1"/>
  <c r="F38" i="1" s="1"/>
  <c r="F48" i="1"/>
  <c r="J56" i="1"/>
  <c r="J64" i="1" s="1"/>
  <c r="F72" i="1"/>
  <c r="F79" i="1"/>
  <c r="F82" i="1"/>
  <c r="J77" i="1"/>
  <c r="F89" i="1"/>
  <c r="F93" i="1"/>
  <c r="F77" i="1"/>
  <c r="L65" i="1"/>
  <c r="E66" i="1"/>
  <c r="H105" i="1"/>
  <c r="F23" i="1"/>
  <c r="G25" i="1"/>
  <c r="G22" i="1" s="1"/>
  <c r="G64" i="1" s="1"/>
  <c r="F26" i="1"/>
  <c r="I56" i="1"/>
  <c r="I86" i="1"/>
  <c r="I66" i="1" s="1"/>
  <c r="G68" i="1"/>
  <c r="F69" i="1"/>
  <c r="G56" i="1"/>
  <c r="G77" i="1"/>
  <c r="G86" i="1"/>
  <c r="J65" i="1" l="1"/>
  <c r="J105" i="1"/>
  <c r="E64" i="1"/>
  <c r="E105" i="1"/>
  <c r="F68" i="1"/>
  <c r="F66" i="1" s="1"/>
  <c r="F25" i="1"/>
  <c r="I105" i="1"/>
  <c r="I65" i="1"/>
  <c r="G66" i="1"/>
  <c r="G65" i="1" s="1"/>
  <c r="F22" i="1"/>
  <c r="F64" i="1" s="1"/>
  <c r="E65" i="1"/>
  <c r="F65" i="1" l="1"/>
  <c r="F105" i="1"/>
  <c r="G105" i="1"/>
  <c r="B105" i="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<sst xmlns="http://schemas.openxmlformats.org/spreadsheetml/2006/main" count="247" uniqueCount="175">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</sst>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december/B1_2025_12_23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46022</v>
          </cell>
          <cell r="H9">
            <v>695388</v>
          </cell>
        </row>
        <row r="12">
          <cell r="B12" t="str">
            <v>Министерство на транспорта и съобщенията</v>
          </cell>
          <cell r="E12" t="str">
            <v>код по ЕБК:</v>
          </cell>
          <cell r="F12" t="str">
            <v>2300</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-7129</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32370794</v>
          </cell>
          <cell r="G140">
            <v>0</v>
          </cell>
          <cell r="H140">
            <v>0</v>
          </cell>
          <cell r="I140">
            <v>0</v>
          </cell>
          <cell r="J140">
            <v>48700004</v>
          </cell>
        </row>
        <row r="149">
          <cell r="E149">
            <v>0</v>
          </cell>
          <cell r="G149">
            <v>0</v>
          </cell>
          <cell r="H149">
            <v>0</v>
          </cell>
          <cell r="I149">
            <v>0</v>
          </cell>
          <cell r="J149">
            <v>0</v>
          </cell>
        </row>
        <row r="158">
          <cell r="E158">
            <v>0</v>
          </cell>
          <cell r="G158">
            <v>0</v>
          </cell>
          <cell r="H158">
            <v>0</v>
          </cell>
          <cell r="I158">
            <v>0</v>
          </cell>
          <cell r="J158">
            <v>0</v>
          </cell>
        </row>
        <row r="187">
          <cell r="E187">
            <v>187340</v>
          </cell>
          <cell r="G187">
            <v>0</v>
          </cell>
          <cell r="H187">
            <v>0</v>
          </cell>
          <cell r="I187">
            <v>0</v>
          </cell>
          <cell r="J187">
            <v>181876</v>
          </cell>
        </row>
        <row r="190">
          <cell r="E190">
            <v>29850</v>
          </cell>
          <cell r="G190">
            <v>0</v>
          </cell>
          <cell r="H190">
            <v>0</v>
          </cell>
          <cell r="I190">
            <v>0</v>
          </cell>
          <cell r="J190">
            <v>47910</v>
          </cell>
        </row>
        <row r="196">
          <cell r="E196">
            <v>57175</v>
          </cell>
          <cell r="G196">
            <v>0</v>
          </cell>
          <cell r="H196">
            <v>0</v>
          </cell>
          <cell r="I196">
            <v>0</v>
          </cell>
          <cell r="J196">
            <v>58057</v>
          </cell>
        </row>
        <row r="204">
          <cell r="E204">
            <v>0</v>
          </cell>
          <cell r="G204">
            <v>0</v>
          </cell>
          <cell r="H204">
            <v>0</v>
          </cell>
          <cell r="I204">
            <v>0</v>
          </cell>
          <cell r="J204">
            <v>0</v>
          </cell>
        </row>
        <row r="205">
          <cell r="E205">
            <v>1085806</v>
          </cell>
          <cell r="G205">
            <v>0</v>
          </cell>
          <cell r="H205">
            <v>0</v>
          </cell>
          <cell r="I205">
            <v>0</v>
          </cell>
          <cell r="J205">
            <v>978658</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49449191</v>
          </cell>
          <cell r="G279">
            <v>0</v>
          </cell>
          <cell r="H279">
            <v>0</v>
          </cell>
          <cell r="I279">
            <v>0</v>
          </cell>
          <cell r="J279">
            <v>3340993</v>
          </cell>
        </row>
        <row r="287">
          <cell r="E287">
            <v>70000</v>
          </cell>
          <cell r="G287">
            <v>0</v>
          </cell>
          <cell r="H287">
            <v>0</v>
          </cell>
          <cell r="I287">
            <v>0</v>
          </cell>
          <cell r="J287">
            <v>67662</v>
          </cell>
        </row>
        <row r="290">
          <cell r="E290">
            <v>0</v>
          </cell>
          <cell r="G290">
            <v>0</v>
          </cell>
          <cell r="H290">
            <v>0</v>
          </cell>
          <cell r="I290">
            <v>0</v>
          </cell>
          <cell r="J290">
            <v>0</v>
          </cell>
        </row>
        <row r="291">
          <cell r="E291">
            <v>4309949</v>
          </cell>
          <cell r="G291">
            <v>0</v>
          </cell>
          <cell r="H291">
            <v>0</v>
          </cell>
          <cell r="I291">
            <v>0</v>
          </cell>
          <cell r="J291">
            <v>4309949</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20228039</v>
          </cell>
          <cell r="G399">
            <v>0</v>
          </cell>
          <cell r="H399">
            <v>0</v>
          </cell>
          <cell r="I399">
            <v>0</v>
          </cell>
          <cell r="J399">
            <v>5309593</v>
          </cell>
        </row>
        <row r="402">
          <cell r="E402">
            <v>399466</v>
          </cell>
          <cell r="G402">
            <v>0</v>
          </cell>
          <cell r="H402">
            <v>0</v>
          </cell>
          <cell r="I402">
            <v>0</v>
          </cell>
          <cell r="J402">
            <v>492567</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2191012</v>
          </cell>
          <cell r="G527">
            <v>0</v>
          </cell>
          <cell r="H527">
            <v>0</v>
          </cell>
          <cell r="I527">
            <v>0</v>
          </cell>
          <cell r="J527">
            <v>-45533713</v>
          </cell>
        </row>
        <row r="534">
          <cell r="E534">
            <v>0</v>
          </cell>
          <cell r="G534">
            <v>0</v>
          </cell>
          <cell r="H534">
            <v>0</v>
          </cell>
          <cell r="I534">
            <v>0</v>
          </cell>
          <cell r="J534">
            <v>23783</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12.01.2026 г.</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G125" sqref="G125"/>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ДЕС</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46022</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96</v>
      </c>
      <c r="F15" s="41" t="str">
        <f>[1]OTCHET!F15</f>
        <v>СЕС - ДЕС</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32370794</v>
      </c>
      <c r="F22" s="102">
        <f t="shared" si="0"/>
        <v>48692875</v>
      </c>
      <c r="G22" s="103">
        <f t="shared" si="0"/>
        <v>0</v>
      </c>
      <c r="H22" s="104">
        <f t="shared" si="0"/>
        <v>0</v>
      </c>
      <c r="I22" s="104">
        <f t="shared" si="0"/>
        <v>0</v>
      </c>
      <c r="J22" s="105">
        <f t="shared" si="0"/>
        <v>48692875</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-7129</v>
      </c>
      <c r="G25" s="128">
        <f t="shared" ref="G25:M25" si="2">+G26+G30+G31+G32+G33</f>
        <v>0</v>
      </c>
      <c r="H25" s="129">
        <f>+H26+H30+H31+H32+H33</f>
        <v>0</v>
      </c>
      <c r="I25" s="129">
        <f>+I26+I30+I31+I32+I33</f>
        <v>0</v>
      </c>
      <c r="J25" s="130">
        <f>+J26+J30+J31+J32+J33</f>
        <v>-7129</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-7129</v>
      </c>
      <c r="G32" s="169">
        <f>[1]OTCHET!G110+[1]OTCHET!G119+[1]OTCHET!G135+[1]OTCHET!G136</f>
        <v>0</v>
      </c>
      <c r="H32" s="170">
        <f>[1]OTCHET!H110+[1]OTCHET!H119+[1]OTCHET!H135+[1]OTCHET!H136</f>
        <v>0</v>
      </c>
      <c r="I32" s="170">
        <f>[1]OTCHET!I110+[1]OTCHET!I119+[1]OTCHET!I135+[1]OTCHET!I136</f>
        <v>0</v>
      </c>
      <c r="J32" s="171">
        <f>[1]OTCHET!J110+[1]OTCHET!J119+[1]OTCHET!J135+[1]OTCHET!J136</f>
        <v>-7129</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32370794</v>
      </c>
      <c r="F37" s="199">
        <f t="shared" si="1"/>
        <v>48700004</v>
      </c>
      <c r="G37" s="200">
        <f>[1]OTCHET!G140+[1]OTCHET!G149+[1]OTCHET!G158</f>
        <v>0</v>
      </c>
      <c r="H37" s="201">
        <f>[1]OTCHET!H140+[1]OTCHET!H149+[1]OTCHET!H158</f>
        <v>0</v>
      </c>
      <c r="I37" s="201">
        <f>[1]OTCHET!I140+[1]OTCHET!I149+[1]OTCHET!I158</f>
        <v>0</v>
      </c>
      <c r="J37" s="202">
        <f>[1]OTCHET!J140+[1]OTCHET!J149+[1]OTCHET!J158</f>
        <v>48700004</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55189311</v>
      </c>
      <c r="F38" s="209">
        <f t="shared" si="3"/>
        <v>8985105</v>
      </c>
      <c r="G38" s="210">
        <f t="shared" si="3"/>
        <v>0</v>
      </c>
      <c r="H38" s="211">
        <f t="shared" si="3"/>
        <v>0</v>
      </c>
      <c r="I38" s="211">
        <f t="shared" si="3"/>
        <v>0</v>
      </c>
      <c r="J38" s="212">
        <f t="shared" si="3"/>
        <v>8985105</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274365</v>
      </c>
      <c r="F39" s="221">
        <f t="shared" si="4"/>
        <v>287843</v>
      </c>
      <c r="G39" s="222">
        <f t="shared" si="4"/>
        <v>0</v>
      </c>
      <c r="H39" s="223">
        <f t="shared" si="4"/>
        <v>0</v>
      </c>
      <c r="I39" s="223">
        <f t="shared" si="4"/>
        <v>0</v>
      </c>
      <c r="J39" s="224">
        <f t="shared" si="4"/>
        <v>287843</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187340</v>
      </c>
      <c r="F40" s="229">
        <f t="shared" si="1"/>
        <v>181876</v>
      </c>
      <c r="G40" s="230">
        <f>[1]OTCHET!G187</f>
        <v>0</v>
      </c>
      <c r="H40" s="231">
        <f>[1]OTCHET!H187</f>
        <v>0</v>
      </c>
      <c r="I40" s="231">
        <f>[1]OTCHET!I187</f>
        <v>0</v>
      </c>
      <c r="J40" s="232">
        <f>[1]OTCHET!J187</f>
        <v>181876</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29850</v>
      </c>
      <c r="F41" s="237">
        <f t="shared" si="1"/>
        <v>47910</v>
      </c>
      <c r="G41" s="238">
        <f>[1]OTCHET!G190</f>
        <v>0</v>
      </c>
      <c r="H41" s="239">
        <f>[1]OTCHET!H190</f>
        <v>0</v>
      </c>
      <c r="I41" s="239">
        <f>[1]OTCHET!I190</f>
        <v>0</v>
      </c>
      <c r="J41" s="240">
        <f>[1]OTCHET!J190</f>
        <v>47910</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57175</v>
      </c>
      <c r="F42" s="244">
        <f t="shared" si="1"/>
        <v>58057</v>
      </c>
      <c r="G42" s="245">
        <f>+[1]OTCHET!G196+[1]OTCHET!G204</f>
        <v>0</v>
      </c>
      <c r="H42" s="246">
        <f>+[1]OTCHET!H196+[1]OTCHET!H204</f>
        <v>0</v>
      </c>
      <c r="I42" s="246">
        <f>+[1]OTCHET!I196+[1]OTCHET!I204</f>
        <v>0</v>
      </c>
      <c r="J42" s="247">
        <f>+[1]OTCHET!J196+[1]OTCHET!J204</f>
        <v>58057</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1085806</v>
      </c>
      <c r="F43" s="250">
        <f t="shared" si="1"/>
        <v>978658</v>
      </c>
      <c r="G43" s="251">
        <f>+[1]OTCHET!G205+[1]OTCHET!G223+[1]OTCHET!G274</f>
        <v>0</v>
      </c>
      <c r="H43" s="252">
        <f>+[1]OTCHET!H205+[1]OTCHET!H223+[1]OTCHET!H274</f>
        <v>0</v>
      </c>
      <c r="I43" s="252">
        <f>+[1]OTCHET!I205+[1]OTCHET!I223+[1]OTCHET!I274</f>
        <v>0</v>
      </c>
      <c r="J43" s="253">
        <f>+[1]OTCHET!J205+[1]OTCHET!J223+[1]OTCHET!J274</f>
        <v>978658</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49519191</v>
      </c>
      <c r="F49" s="168">
        <f t="shared" si="1"/>
        <v>3408655</v>
      </c>
      <c r="G49" s="169">
        <f>[1]OTCHET!G278+[1]OTCHET!G279+[1]OTCHET!G287+[1]OTCHET!G290</f>
        <v>0</v>
      </c>
      <c r="H49" s="170">
        <f>[1]OTCHET!H278+[1]OTCHET!H279+[1]OTCHET!H287+[1]OTCHET!H290</f>
        <v>0</v>
      </c>
      <c r="I49" s="170">
        <f>[1]OTCHET!I278+[1]OTCHET!I279+[1]OTCHET!I287+[1]OTCHET!I290</f>
        <v>0</v>
      </c>
      <c r="J49" s="171">
        <f>[1]OTCHET!J278+[1]OTCHET!J279+[1]OTCHET!J287+[1]OTCHET!J290</f>
        <v>3408655</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4309949</v>
      </c>
      <c r="F50" s="168">
        <f t="shared" si="1"/>
        <v>4309949</v>
      </c>
      <c r="G50" s="169">
        <f>+[1]OTCHET!G291</f>
        <v>0</v>
      </c>
      <c r="H50" s="170">
        <f>+[1]OTCHET!H291</f>
        <v>0</v>
      </c>
      <c r="I50" s="170">
        <f>+[1]OTCHET!I291</f>
        <v>0</v>
      </c>
      <c r="J50" s="171">
        <f>+[1]OTCHET!J291</f>
        <v>4309949</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20627505</v>
      </c>
      <c r="F56" s="293">
        <f t="shared" si="5"/>
        <v>5802160</v>
      </c>
      <c r="G56" s="294">
        <f t="shared" si="5"/>
        <v>0</v>
      </c>
      <c r="H56" s="295">
        <f t="shared" si="5"/>
        <v>0</v>
      </c>
      <c r="I56" s="296">
        <f t="shared" si="5"/>
        <v>0</v>
      </c>
      <c r="J56" s="297">
        <f t="shared" si="5"/>
        <v>5802160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20627505</v>
      </c>
      <c r="F58" s="304">
        <f t="shared" si="1"/>
        <v>5802160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5802160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-2191012</v>
      </c>
      <c r="F64" s="336">
        <f t="shared" si="6"/>
        <v>45509930</v>
      </c>
      <c r="G64" s="337">
        <f t="shared" si="6"/>
        <v>0</v>
      </c>
      <c r="H64" s="338">
        <f t="shared" si="6"/>
        <v>0</v>
      </c>
      <c r="I64" s="338">
        <f t="shared" si="6"/>
        <v>0</v>
      </c>
      <c r="J64" s="339">
        <f t="shared" si="6"/>
        <v>45509930</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2191012</v>
      </c>
      <c r="F66" s="348">
        <f>SUM(+F68+F76+F77+F84+F85+F86+F89+F90+F91+F92+F93+F94+F95)</f>
        <v>-45509930</v>
      </c>
      <c r="G66" s="349">
        <f t="shared" ref="G66:L66" si="8">SUM(+G68+G76+G77+G84+G85+G86+G89+G90+G91+G92+G93+G94+G95)</f>
        <v>0</v>
      </c>
      <c r="H66" s="350">
        <f>SUM(+H68+H76+H77+H84+H85+H86+H89+H90+H91+H92+H93+H94+H95)</f>
        <v>0</v>
      </c>
      <c r="I66" s="350">
        <f>SUM(+I68+I76+I77+I84+I85+I86+I89+I90+I91+I92+I93+I94+I95)</f>
        <v>0</v>
      </c>
      <c r="J66" s="351">
        <f>SUM(+J68+J76+J77+J84+J85+J86+J89+J90+J91+J92+J93+J94+J95)</f>
        <v>-45509930</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2191012</v>
      </c>
      <c r="F86" s="309">
        <f>+F87+F88</f>
        <v>-45533713</v>
      </c>
      <c r="G86" s="310">
        <f t="shared" ref="G86:M86" si="11">+G87+G88</f>
        <v>0</v>
      </c>
      <c r="H86" s="311">
        <f>+H87+H88</f>
        <v>0</v>
      </c>
      <c r="I86" s="311">
        <f>+I87+I88</f>
        <v>0</v>
      </c>
      <c r="J86" s="312">
        <f>+J87+J88</f>
        <v>-45533713</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2191012</v>
      </c>
      <c r="F88" s="382">
        <f t="shared" si="1"/>
        <v>-45533713</v>
      </c>
      <c r="G88" s="383">
        <f>+[1]OTCHET!G524+[1]OTCHET!G527+[1]OTCHET!G547</f>
        <v>0</v>
      </c>
      <c r="H88" s="384">
        <f>+[1]OTCHET!H524+[1]OTCHET!H527+[1]OTCHET!H547</f>
        <v>0</v>
      </c>
      <c r="I88" s="384">
        <f>+[1]OTCHET!I524+[1]OTCHET!I527+[1]OTCHET!I547</f>
        <v>0</v>
      </c>
      <c r="J88" s="385">
        <f>+[1]OTCHET!J524+[1]OTCHET!J527+[1]OTCHET!J547</f>
        <v>-45533713</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23783</v>
      </c>
      <c r="G89" s="300">
        <f>[1]OTCHET!G534</f>
        <v>0</v>
      </c>
      <c r="H89" s="301">
        <f>[1]OTCHET!H534</f>
        <v>0</v>
      </c>
      <c r="I89" s="301">
        <f>[1]OTCHET!I534</f>
        <v>0</v>
      </c>
      <c r="J89" s="302">
        <f>[1]OTCHET!J534</f>
        <v>23783</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t="str">
        <f>+[1]OTCHET!B608</f>
        <v>12.01.2026 г.</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2026-01-13T11:40:05Z</dcterms:modified>
</cp:coreProperties>
</file>