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incheva\Desktop\ПРОГРАМИотчети 30,06,2026\official files za MF\"/>
    </mc:Choice>
  </mc:AlternateContent>
  <bookViews>
    <workbookView xWindow="-120" yWindow="-120" windowWidth="20730" windowHeight="11160" activeTab="1"/>
  </bookViews>
  <sheets>
    <sheet name="политики+програми" sheetId="2" r:id="rId1"/>
    <sheet name="Програми" sheetId="1" r:id="rId2"/>
  </sheets>
  <definedNames>
    <definedName name="_xlnm.Print_Area" localSheetId="1">Програми!$A$1:$H$164</definedName>
  </definedNames>
  <calcPr calcId="162913"/>
</workbook>
</file>

<file path=xl/calcChain.xml><?xml version="1.0" encoding="utf-8"?>
<calcChain xmlns="http://schemas.openxmlformats.org/spreadsheetml/2006/main">
  <c r="F38" i="1" l="1"/>
  <c r="D96" i="1" l="1"/>
  <c r="C96" i="1"/>
  <c r="H138" i="1" l="1"/>
  <c r="H154" i="1" s="1"/>
  <c r="G138" i="1"/>
  <c r="F138" i="1"/>
  <c r="E138" i="1"/>
  <c r="D138" i="1"/>
  <c r="C138" i="1"/>
  <c r="H132" i="1"/>
  <c r="G132" i="1"/>
  <c r="F132" i="1"/>
  <c r="E132" i="1"/>
  <c r="D132" i="1"/>
  <c r="C132" i="1"/>
  <c r="H116" i="1"/>
  <c r="G116" i="1"/>
  <c r="F116" i="1"/>
  <c r="F121" i="1" s="1"/>
  <c r="E116" i="1"/>
  <c r="D116" i="1"/>
  <c r="C116" i="1"/>
  <c r="H110" i="1"/>
  <c r="G110" i="1"/>
  <c r="F110" i="1"/>
  <c r="E110" i="1"/>
  <c r="D110" i="1"/>
  <c r="C110" i="1"/>
  <c r="H96" i="1"/>
  <c r="G96" i="1"/>
  <c r="F96" i="1"/>
  <c r="E96" i="1"/>
  <c r="H90" i="1"/>
  <c r="G90" i="1"/>
  <c r="F90" i="1"/>
  <c r="E90" i="1"/>
  <c r="D90" i="1"/>
  <c r="C90" i="1"/>
  <c r="H77" i="1"/>
  <c r="G77" i="1"/>
  <c r="F77" i="1"/>
  <c r="F82" i="1" s="1"/>
  <c r="E77" i="1"/>
  <c r="D77" i="1"/>
  <c r="C77" i="1"/>
  <c r="H71" i="1"/>
  <c r="H82" i="1" s="1"/>
  <c r="G71" i="1"/>
  <c r="G82" i="1" s="1"/>
  <c r="F71" i="1"/>
  <c r="E71" i="1"/>
  <c r="D71" i="1"/>
  <c r="C71" i="1"/>
  <c r="H58" i="1"/>
  <c r="G58" i="1"/>
  <c r="G63" i="1" s="1"/>
  <c r="F58" i="1"/>
  <c r="E58" i="1"/>
  <c r="D58" i="1"/>
  <c r="C58" i="1"/>
  <c r="H52" i="1"/>
  <c r="G52" i="1"/>
  <c r="F52" i="1"/>
  <c r="E52" i="1"/>
  <c r="D52" i="1"/>
  <c r="C52" i="1"/>
  <c r="H36" i="1"/>
  <c r="G36" i="1"/>
  <c r="F36" i="1"/>
  <c r="E36" i="1"/>
  <c r="D36" i="1"/>
  <c r="C36" i="1"/>
  <c r="H30" i="1"/>
  <c r="G30" i="1"/>
  <c r="G44" i="1" s="1"/>
  <c r="F30" i="1"/>
  <c r="E30" i="1"/>
  <c r="D30" i="1"/>
  <c r="C30" i="1"/>
  <c r="H16" i="1"/>
  <c r="G16" i="1"/>
  <c r="F16" i="1"/>
  <c r="F22" i="1" s="1"/>
  <c r="E16" i="1"/>
  <c r="E22" i="1" s="1"/>
  <c r="D16" i="1"/>
  <c r="C16" i="1"/>
  <c r="H10" i="1"/>
  <c r="G10" i="1"/>
  <c r="F10" i="1"/>
  <c r="E10" i="1"/>
  <c r="D10" i="1"/>
  <c r="C10" i="1"/>
  <c r="C22" i="1" s="1"/>
  <c r="H19" i="2"/>
  <c r="G19" i="2"/>
  <c r="F19" i="2"/>
  <c r="E19" i="2"/>
  <c r="D19" i="2"/>
  <c r="C19" i="2"/>
  <c r="H14" i="2"/>
  <c r="G14" i="2"/>
  <c r="G23" i="2" s="1"/>
  <c r="F14" i="2"/>
  <c r="E14" i="2"/>
  <c r="D14" i="2"/>
  <c r="C14" i="2"/>
  <c r="F23" i="2" l="1"/>
  <c r="E63" i="1"/>
  <c r="C121" i="1"/>
  <c r="F63" i="1"/>
  <c r="G22" i="1"/>
  <c r="C82" i="1"/>
  <c r="D82" i="1"/>
  <c r="H44" i="1"/>
  <c r="E154" i="1"/>
  <c r="E121" i="1"/>
  <c r="C63" i="1"/>
  <c r="D154" i="1"/>
  <c r="E82" i="1"/>
  <c r="E44" i="1"/>
  <c r="D44" i="1"/>
  <c r="C23" i="2"/>
  <c r="F154" i="1"/>
  <c r="C154" i="1"/>
  <c r="G154" i="1"/>
  <c r="G121" i="1"/>
  <c r="D121" i="1"/>
  <c r="H121" i="1"/>
  <c r="E102" i="1"/>
  <c r="F102" i="1"/>
  <c r="C102" i="1"/>
  <c r="G102" i="1"/>
  <c r="D102" i="1"/>
  <c r="H102" i="1"/>
  <c r="D63" i="1"/>
  <c r="H63" i="1"/>
  <c r="F44" i="1"/>
  <c r="C44" i="1"/>
  <c r="D22" i="1"/>
  <c r="H22" i="1"/>
  <c r="D23" i="2"/>
  <c r="H23" i="2"/>
  <c r="E23" i="2"/>
</calcChain>
</file>

<file path=xl/sharedStrings.xml><?xml version="1.0" encoding="utf-8"?>
<sst xmlns="http://schemas.openxmlformats.org/spreadsheetml/2006/main" count="262" uniqueCount="81">
  <si>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</si>
  <si>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</si>
  <si>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</si>
  <si>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</si>
  <si>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</si>
  <si>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</si>
  <si>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</si>
  <si>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</si>
  <si>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</si>
  <si>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</si>
  <si>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</si>
  <si>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</si>
  <si>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..............................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</si>
  <si>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</si>
  <si>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</si>
  <si>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</si>
  <si>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</si>
  <si>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</si>
  <si>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</si>
  <si>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</si>
  <si>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</si>
  <si>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</si>
  <si>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</si>
  <si>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</si>
  <si>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</si>
  <si>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</si>
  <si>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</si>
  <si>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t>2300.01.00</t>
  </si>
  <si>
    <t>Политика в областта на транспорта</t>
  </si>
  <si>
    <t>2300.01.01</t>
  </si>
  <si>
    <t xml:space="preserve"> Бюджетна програма  „Развитие и поддръжка на транспортната инфраструктура”</t>
  </si>
  <si>
    <t>2300.01.02</t>
  </si>
  <si>
    <t>Бюджетна програма  „Организация, управление на транспорта, осигуряване на безопасност, сигурност и екологосъобразност”</t>
  </si>
  <si>
    <t>2300.01.03</t>
  </si>
  <si>
    <t xml:space="preserve"> Бюджетна програма „Търсене и спасяване във водния и въздушния транспорт”</t>
  </si>
  <si>
    <t>2300.01.04</t>
  </si>
  <si>
    <t xml:space="preserve"> Бюджетна програма „Разследване на произшествия във въздушния, водния и железопътния транспорт”</t>
  </si>
  <si>
    <t>2300.02.00</t>
  </si>
  <si>
    <t xml:space="preserve">Политика в областта на съобщенията и цифровата свързаност </t>
  </si>
  <si>
    <t>2300.02.01</t>
  </si>
  <si>
    <t>Бюджетна програма „Развитие на съобщенията и цифровата свързаност”</t>
  </si>
  <si>
    <t>2300.03.00</t>
  </si>
  <si>
    <t xml:space="preserve"> Бюджетна програма „Административно обслужване, медицинска и психологическа експертиза” </t>
  </si>
  <si>
    <t>Изготвил:</t>
  </si>
  <si>
    <t xml:space="preserve"> Началник отдел:</t>
  </si>
  <si>
    <t xml:space="preserve">         Мария Минчева</t>
  </si>
  <si>
    <t xml:space="preserve">              Марина Маринова</t>
  </si>
  <si>
    <r>
      <t>2300.01.01</t>
    </r>
    <r>
      <rPr>
        <b/>
        <sz val="10"/>
        <color theme="1"/>
        <rFont val="Times New Roman"/>
        <family val="1"/>
        <charset val="204"/>
      </rPr>
      <t xml:space="preserve"> - Бюджетна програма  „Развитие и поддръжка на транспортната инфраструктура”</t>
    </r>
  </si>
  <si>
    <t>Капиталов трансфер за доставка на нов подвижен състав и ремонт на съществуващия</t>
  </si>
  <si>
    <t>Капиталови трансфери за поддържане на техническото и експлоатационно състояние на съществуващата железопътна инфраструктура и съоръженията по сигнализация и безопасно управление на превозната дейност</t>
  </si>
  <si>
    <r>
      <t>2300.01.02</t>
    </r>
    <r>
      <rPr>
        <b/>
        <sz val="10"/>
        <color theme="1"/>
        <rFont val="Times New Roman"/>
        <family val="1"/>
        <charset val="204"/>
      </rPr>
      <t xml:space="preserve"> - Бюджетна програма  „Организация, управление на транспорта, осигуряване на безопасност, сигурност и екологосъобразност”</t>
    </r>
  </si>
  <si>
    <t xml:space="preserve">Субсидии за превоз на пътници по дългосрочен договор за извършване на обществени превозни услуги в областта на железопътния транспорт на територията на Република България </t>
  </si>
  <si>
    <t>Субсидии за осигуряване на текущото поддържане и експлоатация на железопътната инфраструктура</t>
  </si>
  <si>
    <r>
      <t>2300.01.03</t>
    </r>
    <r>
      <rPr>
        <b/>
        <sz val="10"/>
        <color theme="1"/>
        <rFont val="Times New Roman"/>
        <family val="1"/>
        <charset val="204"/>
      </rPr>
      <t xml:space="preserve"> - Бюджетна програма „Търсене и спасяване във водния и въздушния транспорт”</t>
    </r>
  </si>
  <si>
    <r>
      <t>2300.01.04</t>
    </r>
    <r>
      <rPr>
        <b/>
        <sz val="10"/>
        <color theme="1"/>
        <rFont val="Times New Roman"/>
        <family val="1"/>
        <charset val="204"/>
      </rPr>
      <t xml:space="preserve"> - Бюджетна програма „Разследване на произшествия във въздушния, водния и железопътния транспорт”</t>
    </r>
  </si>
  <si>
    <r>
      <t>2300.02.01</t>
    </r>
    <r>
      <rPr>
        <b/>
        <sz val="10"/>
        <color theme="1"/>
        <rFont val="Times New Roman"/>
        <family val="1"/>
        <charset val="204"/>
      </rPr>
      <t xml:space="preserve"> - Бюджетна програма „Развитие на съобщенията и цифровата свързаност”</t>
    </r>
  </si>
  <si>
    <t xml:space="preserve"> Субсидии за компенсиране на несправедливата финансова тежест от извършване на универсална пощенска услуга по Закона за пощенските услуги </t>
  </si>
  <si>
    <t>Разпространение от "Български пощи" ЕАД на периодични печатни издания (вестници и списания) с отстъпка на едро и дребно, директно или на абонаментна основа на територията на Република България</t>
  </si>
  <si>
    <r>
      <t>2300.03.00</t>
    </r>
    <r>
      <rPr>
        <b/>
        <sz val="10"/>
        <color theme="1"/>
        <rFont val="Times New Roman"/>
        <family val="1"/>
        <charset val="204"/>
      </rPr>
      <t xml:space="preserve"> - Бюджетна програма „Административно обслужване, медицинска и психологическа експертиза” </t>
    </r>
  </si>
  <si>
    <t>Обезщетения по концесиоонни договори</t>
  </si>
  <si>
    <t xml:space="preserve">               Марина Маринова</t>
  </si>
  <si>
    <t>Посредничество при заявяване на административни и електронни административни услуги и получаване на резултата от тях чрез пощенски станции</t>
  </si>
  <si>
    <t>Полети за осигуряване на въздушен транспорт за нуждите на спешната медицинска помощ, организирана от държавата</t>
  </si>
  <si>
    <t>Лихви</t>
  </si>
  <si>
    <t>Закон 2025</t>
  </si>
  <si>
    <t>31 март 2025 г.</t>
  </si>
  <si>
    <t>30 юни 2025 г.</t>
  </si>
  <si>
    <t>31 декември 2025 г.</t>
  </si>
  <si>
    <t>Уточнен план 2025 г.</t>
  </si>
  <si>
    <t>30 септември 2025г.</t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</si>
  <si>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</si>
  <si>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</si>
  <si>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</si>
  <si>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</si>
  <si>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</si>
  <si>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</si>
  <si>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</si>
  <si>
    <t>към 30.06.2026 г.</t>
  </si>
  <si>
    <t>Капиталови трансфери за изграждането, реконструкцията, поддържането и развитието на инфраструктурата на пристанищата за обществен транспорт с национално значение</t>
  </si>
  <si>
    <t xml:space="preserve">на Министерството на транспорта и съобщенията към 30.06.2026 г. </t>
  </si>
  <si>
    <t>Компенсации на намалените приходи от прилагане на нормативно определените безплатни и по намалени цени пътувания за някои категории пътници по железопътния 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</si>
</sst>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2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vertical="center" indent="15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8" fillId="2" borderId="0" xfId="0" applyFont="1" applyFill="1" applyBorder="1" applyAlignment="1">
      <alignment vertical="top" wrapText="1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8" fillId="2" borderId="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wrapText="1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7" fillId="2" borderId="0" xfId="0" quotePrefix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zoomScale="115" zoomScaleNormal="115" workbookViewId="0">
      <selection activeCell="H10" sqref="H10"/>
    </sheetView>
  </sheetViews>
  <sheetFormatPr defaultRowHeight="12.75" x14ac:dyDescent="0.2"/>
  <cols>
    <col min="1" max="1" width="15" style="1" customWidth="1"/>
    <col min="2" max="2" width="40" style="1" customWidth="1"/>
    <col min="3" max="3" width="12.5" style="1" customWidth="1"/>
    <col min="4" max="4" width="13.83203125" style="1" customWidth="1"/>
    <col min="5" max="5" width="16" style="1" customWidth="1"/>
    <col min="6" max="6" width="16.33203125" style="1" customWidth="1"/>
    <col min="7" max="7" width="15.6640625" style="1" customWidth="1"/>
    <col min="8" max="8" width="14.33203125" style="1" customWidth="1"/>
    <col min="9" max="16384" width="9.33203125" style="1"/>
  </cols>
  <sheetData>
    <row r="3" spans="1:8" ht="42" customHeight="1" x14ac:dyDescent="0.2">
      <c r="A3" s="42" t="s">
        <v>15</v>
      </c>
      <c r="B3" s="42"/>
      <c r="C3" s="42"/>
      <c r="D3" s="42"/>
      <c r="E3" s="42"/>
      <c r="F3" s="42"/>
      <c r="G3" s="42"/>
      <c r="H3" s="42"/>
    </row>
    <row r="4" spans="1:8" ht="15.75" x14ac:dyDescent="0.2">
      <c r="A4" s="43" t="s">
        <v>79</v>
      </c>
      <c r="B4" s="43"/>
      <c r="C4" s="43"/>
      <c r="D4" s="43"/>
      <c r="E4" s="43"/>
      <c r="F4" s="43"/>
      <c r="G4" s="43"/>
      <c r="H4" s="43"/>
    </row>
    <row r="5" spans="1:8" x14ac:dyDescent="0.2">
      <c r="A5" s="44" t="s">
        <v>21</v>
      </c>
      <c r="B5" s="45"/>
      <c r="C5" s="45"/>
      <c r="D5" s="45"/>
      <c r="E5" s="45"/>
      <c r="F5" s="45"/>
      <c r="G5" s="45"/>
      <c r="H5" s="45"/>
    </row>
    <row r="6" spans="1:8" ht="15.75" x14ac:dyDescent="0.2">
      <c r="A6" s="33"/>
    </row>
    <row r="7" spans="1:8" ht="15.75" x14ac:dyDescent="0.2">
      <c r="A7" s="43" t="s">
        <v>23</v>
      </c>
      <c r="B7" s="43"/>
      <c r="C7" s="43"/>
      <c r="D7" s="43"/>
      <c r="E7" s="43"/>
      <c r="F7" s="43"/>
      <c r="G7" s="43"/>
      <c r="H7" s="43"/>
    </row>
    <row r="8" spans="1:8" ht="15.75" x14ac:dyDescent="0.2">
      <c r="A8" s="43" t="s">
        <v>77</v>
      </c>
      <c r="B8" s="43"/>
      <c r="C8" s="43"/>
      <c r="D8" s="43"/>
      <c r="E8" s="43"/>
      <c r="F8" s="43"/>
      <c r="G8" s="43"/>
      <c r="H8" s="43"/>
    </row>
    <row r="9" spans="1:8" x14ac:dyDescent="0.2">
      <c r="A9" s="45" t="s">
        <v>22</v>
      </c>
      <c r="B9" s="45"/>
      <c r="C9" s="45"/>
      <c r="D9" s="45"/>
      <c r="E9" s="45"/>
      <c r="F9" s="45"/>
      <c r="G9" s="45"/>
      <c r="H9" s="45"/>
    </row>
    <row r="10" spans="1:8" ht="13.5" thickBot="1" x14ac:dyDescent="0.25">
      <c r="A10" s="2" t="s">
        <v>3</v>
      </c>
      <c r="H10" s="34" t="s">
        <v>76</v>
      </c>
    </row>
    <row r="11" spans="1:8" ht="12.75" customHeight="1" x14ac:dyDescent="0.2">
      <c r="A11" s="39" t="s">
        <v>16</v>
      </c>
      <c r="B11" s="39" t="s">
        <v>24</v>
      </c>
      <c r="C11" s="39" t="s">
        <v>64</v>
      </c>
      <c r="D11" s="46" t="s">
        <v>68</v>
      </c>
      <c r="E11" s="3" t="s">
        <v>4</v>
      </c>
      <c r="F11" s="3" t="s">
        <v>4</v>
      </c>
      <c r="G11" s="3" t="s">
        <v>4</v>
      </c>
      <c r="H11" s="3" t="s">
        <v>4</v>
      </c>
    </row>
    <row r="12" spans="1:8" x14ac:dyDescent="0.2">
      <c r="A12" s="40"/>
      <c r="B12" s="40"/>
      <c r="C12" s="40"/>
      <c r="D12" s="47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41"/>
      <c r="B13" s="41"/>
      <c r="C13" s="41"/>
      <c r="D13" s="48"/>
      <c r="E13" s="5" t="s">
        <v>65</v>
      </c>
      <c r="F13" s="6" t="s">
        <v>66</v>
      </c>
      <c r="G13" s="6" t="s">
        <v>69</v>
      </c>
      <c r="H13" s="6" t="s">
        <v>67</v>
      </c>
    </row>
    <row r="14" spans="1:8" ht="13.5" thickBot="1" x14ac:dyDescent="0.25">
      <c r="A14" s="7" t="s">
        <v>27</v>
      </c>
      <c r="B14" s="8" t="s">
        <v>28</v>
      </c>
      <c r="C14" s="9">
        <f>SUM(C15:C18)</f>
        <v>0</v>
      </c>
      <c r="D14" s="9">
        <f t="shared" ref="D14:H14" si="0">SUM(D15:D18)</f>
        <v>0</v>
      </c>
      <c r="E14" s="9">
        <f t="shared" si="0"/>
        <v>139808728</v>
      </c>
      <c r="F14" s="9">
        <f t="shared" si="0"/>
        <v>314698854</v>
      </c>
      <c r="G14" s="9">
        <f t="shared" si="0"/>
        <v>0</v>
      </c>
      <c r="H14" s="9">
        <f t="shared" si="0"/>
        <v>0</v>
      </c>
    </row>
    <row r="15" spans="1:8" ht="39" thickBot="1" x14ac:dyDescent="0.25">
      <c r="A15" s="7" t="s">
        <v>29</v>
      </c>
      <c r="B15" s="10" t="s">
        <v>30</v>
      </c>
      <c r="C15" s="11"/>
      <c r="D15" s="11"/>
      <c r="E15" s="11">
        <v>55569848</v>
      </c>
      <c r="F15" s="11">
        <v>126261143</v>
      </c>
      <c r="G15" s="11"/>
      <c r="H15" s="11"/>
    </row>
    <row r="16" spans="1:8" ht="51.75" thickBot="1" x14ac:dyDescent="0.25">
      <c r="A16" s="7" t="s">
        <v>31</v>
      </c>
      <c r="B16" s="10" t="s">
        <v>32</v>
      </c>
      <c r="C16" s="11"/>
      <c r="D16" s="11"/>
      <c r="E16" s="11">
        <v>83865377</v>
      </c>
      <c r="F16" s="11">
        <v>187493795</v>
      </c>
      <c r="G16" s="11"/>
      <c r="H16" s="11"/>
    </row>
    <row r="17" spans="1:8" ht="39" thickBot="1" x14ac:dyDescent="0.25">
      <c r="A17" s="7" t="s">
        <v>33</v>
      </c>
      <c r="B17" s="10" t="s">
        <v>34</v>
      </c>
      <c r="C17" s="11"/>
      <c r="D17" s="11"/>
      <c r="E17" s="11">
        <v>305802</v>
      </c>
      <c r="F17" s="11">
        <v>793803</v>
      </c>
      <c r="G17" s="11"/>
      <c r="H17" s="11"/>
    </row>
    <row r="18" spans="1:8" ht="39" thickBot="1" x14ac:dyDescent="0.25">
      <c r="A18" s="7" t="s">
        <v>35</v>
      </c>
      <c r="B18" s="10" t="s">
        <v>36</v>
      </c>
      <c r="C18" s="11"/>
      <c r="D18" s="11"/>
      <c r="E18" s="11">
        <v>67701</v>
      </c>
      <c r="F18" s="11">
        <v>150113</v>
      </c>
      <c r="G18" s="11"/>
      <c r="H18" s="11"/>
    </row>
    <row r="19" spans="1:8" ht="26.25" thickBot="1" x14ac:dyDescent="0.25">
      <c r="A19" s="7" t="s">
        <v>37</v>
      </c>
      <c r="B19" s="8" t="s">
        <v>38</v>
      </c>
      <c r="C19" s="9">
        <f>C20</f>
        <v>0</v>
      </c>
      <c r="D19" s="9">
        <f t="shared" ref="D19:H19" si="1">D20</f>
        <v>0</v>
      </c>
      <c r="E19" s="9">
        <f t="shared" si="1"/>
        <v>12482434</v>
      </c>
      <c r="F19" s="9">
        <f t="shared" si="1"/>
        <v>25267682</v>
      </c>
      <c r="G19" s="9">
        <f t="shared" si="1"/>
        <v>0</v>
      </c>
      <c r="H19" s="9">
        <f t="shared" si="1"/>
        <v>0</v>
      </c>
    </row>
    <row r="20" spans="1:8" ht="39.75" customHeight="1" thickBot="1" x14ac:dyDescent="0.25">
      <c r="A20" s="7" t="s">
        <v>39</v>
      </c>
      <c r="B20" s="10" t="s">
        <v>40</v>
      </c>
      <c r="C20" s="11"/>
      <c r="D20" s="11"/>
      <c r="E20" s="11">
        <v>12482434</v>
      </c>
      <c r="F20" s="11">
        <v>25267682</v>
      </c>
      <c r="G20" s="11"/>
      <c r="H20" s="11"/>
    </row>
    <row r="21" spans="1:8" ht="13.5" thickBot="1" x14ac:dyDescent="0.25">
      <c r="A21" s="12"/>
      <c r="B21" s="13"/>
      <c r="C21" s="11"/>
      <c r="D21" s="11"/>
      <c r="E21" s="11"/>
      <c r="F21" s="11"/>
      <c r="G21" s="11"/>
      <c r="H21" s="11"/>
    </row>
    <row r="22" spans="1:8" ht="51.75" thickBot="1" x14ac:dyDescent="0.25">
      <c r="A22" s="7" t="s">
        <v>41</v>
      </c>
      <c r="B22" s="10" t="s">
        <v>42</v>
      </c>
      <c r="C22" s="11"/>
      <c r="D22" s="11"/>
      <c r="E22" s="11">
        <v>4914849</v>
      </c>
      <c r="F22" s="11">
        <v>10308431</v>
      </c>
      <c r="G22" s="11"/>
      <c r="H22" s="11"/>
    </row>
    <row r="23" spans="1:8" ht="13.5" thickBot="1" x14ac:dyDescent="0.25">
      <c r="A23" s="14"/>
      <c r="B23" s="8" t="s">
        <v>17</v>
      </c>
      <c r="C23" s="9">
        <f>C14+C19+C22</f>
        <v>0</v>
      </c>
      <c r="D23" s="9">
        <f>D14+D19+D22</f>
        <v>0</v>
      </c>
      <c r="E23" s="9">
        <f t="shared" ref="E23:H23" si="2">E14+E19+E22</f>
        <v>157206011</v>
      </c>
      <c r="F23" s="9">
        <f t="shared" si="2"/>
        <v>350274967</v>
      </c>
      <c r="G23" s="9">
        <f t="shared" si="2"/>
        <v>0</v>
      </c>
      <c r="H23" s="9">
        <f t="shared" si="2"/>
        <v>0</v>
      </c>
    </row>
    <row r="24" spans="1:8" ht="15.75" x14ac:dyDescent="0.2">
      <c r="A24" s="37"/>
    </row>
    <row r="25" spans="1:8" ht="12.75" customHeight="1" x14ac:dyDescent="0.2">
      <c r="A25" s="38" t="s">
        <v>26</v>
      </c>
      <c r="B25" s="38"/>
      <c r="C25" s="38"/>
      <c r="D25" s="38"/>
      <c r="E25" s="38"/>
      <c r="F25" s="38"/>
      <c r="G25" s="38"/>
      <c r="H25" s="38"/>
    </row>
    <row r="26" spans="1:8" s="16" customFormat="1" ht="24.75" customHeight="1" x14ac:dyDescent="0.2">
      <c r="A26" s="15"/>
      <c r="B26" s="15"/>
      <c r="C26" s="15"/>
      <c r="D26" s="15"/>
      <c r="E26" s="15"/>
      <c r="F26" s="15"/>
      <c r="G26" s="15"/>
      <c r="H26" s="15"/>
    </row>
    <row r="27" spans="1:8" ht="24" customHeight="1" x14ac:dyDescent="0.25">
      <c r="A27" s="15"/>
      <c r="B27" s="17" t="s">
        <v>43</v>
      </c>
      <c r="C27" s="18"/>
      <c r="E27" s="19" t="s">
        <v>44</v>
      </c>
      <c r="F27" s="20"/>
      <c r="H27" s="15"/>
    </row>
    <row r="28" spans="1:8" ht="15.75" x14ac:dyDescent="0.25">
      <c r="B28" s="21" t="s">
        <v>45</v>
      </c>
      <c r="C28" s="22"/>
      <c r="E28" s="19" t="s">
        <v>46</v>
      </c>
      <c r="F28" s="20"/>
    </row>
  </sheetData>
  <mergeCells count="11">
    <mergeCell ref="A25:H25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4"/>
  <sheetViews>
    <sheetView tabSelected="1" zoomScale="115" zoomScaleNormal="115" workbookViewId="0">
      <selection activeCell="B118" sqref="B118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9" ht="15.75" x14ac:dyDescent="0.2">
      <c r="B3" s="42" t="s">
        <v>0</v>
      </c>
      <c r="C3" s="42"/>
      <c r="D3" s="42"/>
      <c r="E3" s="42"/>
      <c r="F3" s="42"/>
      <c r="G3" s="42"/>
      <c r="H3" s="42"/>
    </row>
    <row r="4" spans="2:9" ht="15.75" x14ac:dyDescent="0.2">
      <c r="B4" s="42" t="s">
        <v>77</v>
      </c>
      <c r="C4" s="42"/>
      <c r="D4" s="42"/>
      <c r="E4" s="42"/>
      <c r="F4" s="42"/>
      <c r="G4" s="42"/>
      <c r="H4" s="42"/>
      <c r="I4" s="36"/>
    </row>
    <row r="5" spans="2:9" ht="13.5" thickBot="1" x14ac:dyDescent="0.25">
      <c r="B5" s="49" t="s">
        <v>1</v>
      </c>
      <c r="C5" s="49"/>
      <c r="D5" s="49"/>
      <c r="E5" s="49"/>
      <c r="F5" s="49"/>
      <c r="G5" s="49"/>
      <c r="H5" s="49"/>
    </row>
    <row r="6" spans="2:9" ht="13.5" customHeight="1" thickBot="1" x14ac:dyDescent="0.25">
      <c r="B6" s="50" t="s">
        <v>47</v>
      </c>
      <c r="C6" s="51"/>
      <c r="D6" s="51"/>
      <c r="E6" s="51"/>
      <c r="F6" s="51"/>
      <c r="G6" s="51"/>
      <c r="H6" s="52"/>
    </row>
    <row r="7" spans="2:9" ht="12.75" customHeight="1" x14ac:dyDescent="0.2">
      <c r="B7" s="35" t="s">
        <v>2</v>
      </c>
      <c r="C7" s="39" t="s">
        <v>70</v>
      </c>
      <c r="D7" s="46" t="s">
        <v>71</v>
      </c>
      <c r="E7" s="3" t="s">
        <v>4</v>
      </c>
      <c r="F7" s="3" t="s">
        <v>4</v>
      </c>
      <c r="G7" s="3" t="s">
        <v>4</v>
      </c>
      <c r="H7" s="3" t="s">
        <v>4</v>
      </c>
    </row>
    <row r="8" spans="2:9" x14ac:dyDescent="0.2">
      <c r="B8" s="35" t="s">
        <v>76</v>
      </c>
      <c r="C8" s="40"/>
      <c r="D8" s="47"/>
      <c r="E8" s="4" t="s">
        <v>5</v>
      </c>
      <c r="F8" s="4" t="s">
        <v>5</v>
      </c>
      <c r="G8" s="4" t="s">
        <v>5</v>
      </c>
      <c r="H8" s="4" t="s">
        <v>5</v>
      </c>
    </row>
    <row r="9" spans="2:9" ht="41.25" customHeight="1" thickBot="1" x14ac:dyDescent="0.25">
      <c r="B9" s="23"/>
      <c r="C9" s="41"/>
      <c r="D9" s="48"/>
      <c r="E9" s="5" t="s">
        <v>72</v>
      </c>
      <c r="F9" s="6" t="s">
        <v>73</v>
      </c>
      <c r="G9" s="6" t="s">
        <v>74</v>
      </c>
      <c r="H9" s="6" t="s">
        <v>75</v>
      </c>
    </row>
    <row r="10" spans="2:9" ht="13.5" thickBot="1" x14ac:dyDescent="0.25">
      <c r="B10" s="24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</row>
    <row r="11" spans="2:9" ht="13.5" thickBot="1" x14ac:dyDescent="0.25">
      <c r="B11" s="25" t="s">
        <v>7</v>
      </c>
      <c r="C11" s="11"/>
      <c r="D11" s="11"/>
      <c r="E11" s="11"/>
      <c r="F11" s="11"/>
      <c r="G11" s="11"/>
      <c r="H11" s="11"/>
    </row>
    <row r="12" spans="2:9" ht="13.5" thickBot="1" x14ac:dyDescent="0.25">
      <c r="B12" s="26" t="s">
        <v>8</v>
      </c>
      <c r="C12" s="11"/>
      <c r="D12" s="11"/>
      <c r="E12" s="11"/>
      <c r="F12" s="11"/>
      <c r="G12" s="11"/>
      <c r="H12" s="11"/>
    </row>
    <row r="13" spans="2:9" ht="13.5" thickBot="1" x14ac:dyDescent="0.25">
      <c r="B13" s="26" t="s">
        <v>9</v>
      </c>
      <c r="C13" s="11"/>
      <c r="D13" s="11"/>
      <c r="E13" s="11"/>
      <c r="F13" s="11"/>
      <c r="G13" s="11"/>
      <c r="H13" s="11"/>
    </row>
    <row r="14" spans="2:9" ht="13.5" thickBot="1" x14ac:dyDescent="0.25">
      <c r="B14" s="26" t="s">
        <v>10</v>
      </c>
      <c r="C14" s="11"/>
      <c r="D14" s="11"/>
      <c r="E14" s="11"/>
      <c r="F14" s="11"/>
      <c r="G14" s="11"/>
      <c r="H14" s="11"/>
    </row>
    <row r="15" spans="2:9" ht="13.5" thickBot="1" x14ac:dyDescent="0.25">
      <c r="B15" s="25"/>
      <c r="C15" s="11"/>
      <c r="D15" s="11"/>
      <c r="E15" s="11"/>
      <c r="F15" s="11"/>
      <c r="G15" s="11"/>
      <c r="H15" s="11"/>
    </row>
    <row r="16" spans="2:9" ht="26.25" thickBot="1" x14ac:dyDescent="0.25">
      <c r="B16" s="24" t="s">
        <v>11</v>
      </c>
      <c r="C16" s="9">
        <f>+SUM(C18:C21)</f>
        <v>0</v>
      </c>
      <c r="D16" s="9">
        <f t="shared" ref="D16:H16" si="1">+SUM(D18:D21)</f>
        <v>0</v>
      </c>
      <c r="E16" s="9">
        <f t="shared" si="1"/>
        <v>55569848</v>
      </c>
      <c r="F16" s="9">
        <f t="shared" si="1"/>
        <v>126261143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25" t="s">
        <v>18</v>
      </c>
      <c r="C17" s="11"/>
      <c r="D17" s="11"/>
      <c r="E17" s="11"/>
      <c r="F17" s="11"/>
      <c r="G17" s="11"/>
      <c r="H17" s="11"/>
    </row>
    <row r="18" spans="2:8" ht="13.5" thickBot="1" x14ac:dyDescent="0.25">
      <c r="B18" s="25" t="s">
        <v>63</v>
      </c>
      <c r="C18" s="11"/>
      <c r="D18" s="11"/>
      <c r="E18" s="11">
        <v>74494</v>
      </c>
      <c r="F18" s="11">
        <v>375664</v>
      </c>
      <c r="G18" s="11"/>
      <c r="H18" s="11"/>
    </row>
    <row r="19" spans="2:8" ht="26.25" thickBot="1" x14ac:dyDescent="0.25">
      <c r="B19" s="25" t="s">
        <v>48</v>
      </c>
      <c r="C19" s="11"/>
      <c r="D19" s="11"/>
      <c r="E19" s="11">
        <v>8550964</v>
      </c>
      <c r="F19" s="11">
        <v>22395068</v>
      </c>
      <c r="G19" s="11"/>
      <c r="H19" s="11"/>
    </row>
    <row r="20" spans="2:8" ht="54.75" customHeight="1" thickBot="1" x14ac:dyDescent="0.25">
      <c r="B20" s="25" t="s">
        <v>78</v>
      </c>
      <c r="C20" s="11"/>
      <c r="D20" s="11"/>
      <c r="E20" s="11"/>
      <c r="F20" s="11">
        <v>8031558</v>
      </c>
      <c r="G20" s="11"/>
      <c r="H20" s="11"/>
    </row>
    <row r="21" spans="2:8" ht="64.5" thickBot="1" x14ac:dyDescent="0.25">
      <c r="B21" s="25" t="s">
        <v>49</v>
      </c>
      <c r="C21" s="11"/>
      <c r="D21" s="11"/>
      <c r="E21" s="11">
        <v>46944390</v>
      </c>
      <c r="F21" s="11">
        <v>95458853</v>
      </c>
      <c r="G21" s="11"/>
      <c r="H21" s="11"/>
    </row>
    <row r="22" spans="2:8" ht="13.5" thickBot="1" x14ac:dyDescent="0.25">
      <c r="B22" s="24" t="s">
        <v>13</v>
      </c>
      <c r="C22" s="9">
        <f>+C16+C10</f>
        <v>0</v>
      </c>
      <c r="D22" s="9">
        <f t="shared" ref="D22:G22" si="2">+D16+D10</f>
        <v>0</v>
      </c>
      <c r="E22" s="9">
        <f t="shared" si="2"/>
        <v>55569848</v>
      </c>
      <c r="F22" s="9">
        <f t="shared" si="2"/>
        <v>126261143</v>
      </c>
      <c r="G22" s="9">
        <f t="shared" si="2"/>
        <v>0</v>
      </c>
      <c r="H22" s="9">
        <f>+H16+H10</f>
        <v>0</v>
      </c>
    </row>
    <row r="23" spans="2:8" ht="13.5" thickBot="1" x14ac:dyDescent="0.25">
      <c r="B23" s="25"/>
      <c r="C23" s="11"/>
      <c r="D23" s="11"/>
      <c r="E23" s="11"/>
      <c r="F23" s="11"/>
      <c r="G23" s="11"/>
      <c r="H23" s="11"/>
    </row>
    <row r="24" spans="2:8" ht="13.5" thickBot="1" x14ac:dyDescent="0.25">
      <c r="B24" s="25" t="s">
        <v>14</v>
      </c>
      <c r="C24" s="27"/>
      <c r="D24" s="27"/>
      <c r="E24" s="27"/>
      <c r="F24" s="27"/>
      <c r="G24" s="27"/>
      <c r="H24" s="27"/>
    </row>
    <row r="25" spans="2:8" ht="13.5" thickBot="1" x14ac:dyDescent="0.25">
      <c r="B25" s="28"/>
      <c r="C25" s="29"/>
      <c r="D25" s="29"/>
      <c r="E25" s="29"/>
      <c r="F25" s="29"/>
      <c r="G25" s="29"/>
      <c r="H25" s="29"/>
    </row>
    <row r="26" spans="2:8" ht="13.5" thickBot="1" x14ac:dyDescent="0.25">
      <c r="B26" s="50" t="s">
        <v>50</v>
      </c>
      <c r="C26" s="51"/>
      <c r="D26" s="51"/>
      <c r="E26" s="51"/>
      <c r="F26" s="51"/>
      <c r="G26" s="51"/>
      <c r="H26" s="52"/>
    </row>
    <row r="27" spans="2:8" ht="12.75" customHeight="1" x14ac:dyDescent="0.2">
      <c r="B27" s="35" t="s">
        <v>2</v>
      </c>
      <c r="C27" s="39" t="s">
        <v>70</v>
      </c>
      <c r="D27" s="46" t="s">
        <v>71</v>
      </c>
      <c r="E27" s="3" t="s">
        <v>4</v>
      </c>
      <c r="F27" s="3" t="s">
        <v>4</v>
      </c>
      <c r="G27" s="3" t="s">
        <v>4</v>
      </c>
      <c r="H27" s="3" t="s">
        <v>4</v>
      </c>
    </row>
    <row r="28" spans="2:8" x14ac:dyDescent="0.2">
      <c r="B28" s="35" t="s">
        <v>76</v>
      </c>
      <c r="C28" s="40"/>
      <c r="D28" s="47"/>
      <c r="E28" s="4" t="s">
        <v>5</v>
      </c>
      <c r="F28" s="4" t="s">
        <v>5</v>
      </c>
      <c r="G28" s="4" t="s">
        <v>5</v>
      </c>
      <c r="H28" s="4" t="s">
        <v>5</v>
      </c>
    </row>
    <row r="29" spans="2:8" ht="26.25" thickBot="1" x14ac:dyDescent="0.25">
      <c r="B29" s="23"/>
      <c r="C29" s="41"/>
      <c r="D29" s="48"/>
      <c r="E29" s="5" t="s">
        <v>72</v>
      </c>
      <c r="F29" s="6" t="s">
        <v>73</v>
      </c>
      <c r="G29" s="6" t="s">
        <v>74</v>
      </c>
      <c r="H29" s="6" t="s">
        <v>75</v>
      </c>
    </row>
    <row r="30" spans="2:8" ht="13.5" thickBot="1" x14ac:dyDescent="0.25">
      <c r="B30" s="24" t="s">
        <v>6</v>
      </c>
      <c r="C30" s="9">
        <f>+C32+C33+C34</f>
        <v>0</v>
      </c>
      <c r="D30" s="9">
        <f t="shared" ref="D30:H30" si="3">+D32+D33+D34</f>
        <v>0</v>
      </c>
      <c r="E30" s="9">
        <f t="shared" si="3"/>
        <v>7494211</v>
      </c>
      <c r="F30" s="9">
        <f t="shared" si="3"/>
        <v>14988708</v>
      </c>
      <c r="G30" s="9">
        <f t="shared" si="3"/>
        <v>0</v>
      </c>
      <c r="H30" s="9">
        <f t="shared" si="3"/>
        <v>0</v>
      </c>
    </row>
    <row r="31" spans="2:8" ht="13.5" thickBot="1" x14ac:dyDescent="0.25">
      <c r="B31" s="25" t="s">
        <v>7</v>
      </c>
      <c r="C31" s="11"/>
      <c r="D31" s="11"/>
      <c r="E31" s="11"/>
      <c r="F31" s="11"/>
      <c r="G31" s="11"/>
      <c r="H31" s="11"/>
    </row>
    <row r="32" spans="2:8" ht="13.5" thickBot="1" x14ac:dyDescent="0.25">
      <c r="B32" s="26" t="s">
        <v>8</v>
      </c>
      <c r="C32" s="11"/>
      <c r="D32" s="11"/>
      <c r="E32" s="11">
        <v>5504440</v>
      </c>
      <c r="F32" s="11">
        <v>11187767</v>
      </c>
      <c r="G32" s="11"/>
      <c r="H32" s="11"/>
    </row>
    <row r="33" spans="2:8" ht="13.5" thickBot="1" x14ac:dyDescent="0.25">
      <c r="B33" s="26" t="s">
        <v>9</v>
      </c>
      <c r="C33" s="11"/>
      <c r="D33" s="11"/>
      <c r="E33" s="11">
        <v>1983781</v>
      </c>
      <c r="F33" s="11">
        <v>3786024</v>
      </c>
      <c r="G33" s="11"/>
      <c r="H33" s="11"/>
    </row>
    <row r="34" spans="2:8" ht="13.5" thickBot="1" x14ac:dyDescent="0.25">
      <c r="B34" s="26" t="s">
        <v>10</v>
      </c>
      <c r="C34" s="11"/>
      <c r="D34" s="11"/>
      <c r="E34" s="11">
        <v>5990</v>
      </c>
      <c r="F34" s="11">
        <v>14917</v>
      </c>
      <c r="G34" s="11"/>
      <c r="H34" s="11"/>
    </row>
    <row r="35" spans="2:8" ht="13.5" thickBot="1" x14ac:dyDescent="0.25">
      <c r="B35" s="25"/>
      <c r="C35" s="11"/>
      <c r="D35" s="11"/>
      <c r="E35" s="11"/>
      <c r="F35" s="11"/>
      <c r="G35" s="11"/>
      <c r="H35" s="11"/>
    </row>
    <row r="36" spans="2:8" ht="26.25" thickBot="1" x14ac:dyDescent="0.25">
      <c r="B36" s="24" t="s">
        <v>11</v>
      </c>
      <c r="C36" s="9">
        <f>+SUM(C38:C43)</f>
        <v>0</v>
      </c>
      <c r="D36" s="9">
        <f t="shared" ref="D36:H36" si="4">+SUM(D38:D43)</f>
        <v>0</v>
      </c>
      <c r="E36" s="9">
        <f t="shared" si="4"/>
        <v>76371166</v>
      </c>
      <c r="F36" s="9">
        <f t="shared" si="4"/>
        <v>172505087</v>
      </c>
      <c r="G36" s="9">
        <f t="shared" si="4"/>
        <v>0</v>
      </c>
      <c r="H36" s="9">
        <f t="shared" si="4"/>
        <v>0</v>
      </c>
    </row>
    <row r="37" spans="2:8" ht="13.5" thickBot="1" x14ac:dyDescent="0.25">
      <c r="B37" s="25" t="s">
        <v>18</v>
      </c>
      <c r="C37" s="11"/>
      <c r="D37" s="11"/>
      <c r="E37" s="11"/>
      <c r="F37" s="11"/>
      <c r="G37" s="11"/>
      <c r="H37" s="11"/>
    </row>
    <row r="38" spans="2:8" ht="51.75" thickBot="1" x14ac:dyDescent="0.25">
      <c r="B38" s="25" t="s">
        <v>51</v>
      </c>
      <c r="C38" s="11"/>
      <c r="D38" s="11"/>
      <c r="E38" s="11">
        <v>32376839</v>
      </c>
      <c r="F38" s="11">
        <f>64502385-696434</f>
        <v>63805951</v>
      </c>
      <c r="G38" s="11"/>
      <c r="H38" s="11"/>
    </row>
    <row r="39" spans="2:8" ht="51.75" thickBot="1" x14ac:dyDescent="0.25">
      <c r="B39" s="25" t="s">
        <v>80</v>
      </c>
      <c r="C39" s="11"/>
      <c r="D39" s="11"/>
      <c r="E39" s="11"/>
      <c r="F39" s="11">
        <v>696434</v>
      </c>
      <c r="G39" s="11"/>
      <c r="H39" s="11"/>
    </row>
    <row r="40" spans="2:8" ht="26.25" thickBot="1" x14ac:dyDescent="0.25">
      <c r="B40" s="25" t="s">
        <v>52</v>
      </c>
      <c r="C40" s="11"/>
      <c r="D40" s="11"/>
      <c r="E40" s="11">
        <v>43533529</v>
      </c>
      <c r="F40" s="11">
        <v>105871933</v>
      </c>
      <c r="G40" s="11"/>
      <c r="H40" s="11"/>
    </row>
    <row r="41" spans="2:8" ht="42" customHeight="1" thickBot="1" x14ac:dyDescent="0.25">
      <c r="B41" s="25" t="s">
        <v>62</v>
      </c>
      <c r="C41" s="11"/>
      <c r="D41" s="11"/>
      <c r="E41" s="11">
        <v>460798</v>
      </c>
      <c r="F41" s="11">
        <v>2130769</v>
      </c>
      <c r="G41" s="11"/>
      <c r="H41" s="11"/>
    </row>
    <row r="42" spans="2:8" ht="10.5" customHeight="1" thickBot="1" x14ac:dyDescent="0.25">
      <c r="B42" s="25"/>
      <c r="C42" s="11"/>
      <c r="D42" s="11"/>
      <c r="E42" s="11"/>
      <c r="F42" s="11"/>
      <c r="G42" s="11"/>
      <c r="H42" s="11"/>
    </row>
    <row r="43" spans="2:8" ht="10.5" customHeight="1" thickBot="1" x14ac:dyDescent="0.25">
      <c r="B43" s="25"/>
      <c r="C43" s="11"/>
      <c r="D43" s="11"/>
      <c r="E43" s="11"/>
      <c r="F43" s="11"/>
      <c r="G43" s="11"/>
      <c r="H43" s="11"/>
    </row>
    <row r="44" spans="2:8" ht="13.5" thickBot="1" x14ac:dyDescent="0.25">
      <c r="B44" s="24" t="s">
        <v>13</v>
      </c>
      <c r="C44" s="9">
        <f>+C36+C30</f>
        <v>0</v>
      </c>
      <c r="D44" s="9">
        <f t="shared" ref="D44:H44" si="5">+D36+D30</f>
        <v>0</v>
      </c>
      <c r="E44" s="9">
        <f t="shared" si="5"/>
        <v>83865377</v>
      </c>
      <c r="F44" s="9">
        <f t="shared" si="5"/>
        <v>187493795</v>
      </c>
      <c r="G44" s="9">
        <f t="shared" si="5"/>
        <v>0</v>
      </c>
      <c r="H44" s="9">
        <f t="shared" si="5"/>
        <v>0</v>
      </c>
    </row>
    <row r="45" spans="2:8" ht="13.5" thickBot="1" x14ac:dyDescent="0.25">
      <c r="B45" s="25"/>
      <c r="C45" s="11"/>
      <c r="D45" s="11"/>
      <c r="E45" s="11"/>
      <c r="F45" s="11"/>
      <c r="G45" s="11"/>
      <c r="H45" s="11"/>
    </row>
    <row r="46" spans="2:8" ht="13.5" thickBot="1" x14ac:dyDescent="0.25">
      <c r="B46" s="25" t="s">
        <v>14</v>
      </c>
      <c r="C46" s="27"/>
      <c r="D46" s="27"/>
      <c r="E46" s="27">
        <v>993</v>
      </c>
      <c r="F46" s="27">
        <v>992</v>
      </c>
      <c r="G46" s="27"/>
      <c r="H46" s="27"/>
    </row>
    <row r="47" spans="2:8" ht="16.5" thickBot="1" x14ac:dyDescent="0.25">
      <c r="B47" s="30"/>
    </row>
    <row r="48" spans="2:8" ht="13.5" thickBot="1" x14ac:dyDescent="0.25">
      <c r="B48" s="50" t="s">
        <v>53</v>
      </c>
      <c r="C48" s="51"/>
      <c r="D48" s="51"/>
      <c r="E48" s="51"/>
      <c r="F48" s="51"/>
      <c r="G48" s="51"/>
      <c r="H48" s="52"/>
    </row>
    <row r="49" spans="2:8" ht="12.75" customHeight="1" x14ac:dyDescent="0.2">
      <c r="B49" s="35" t="s">
        <v>2</v>
      </c>
      <c r="C49" s="39" t="s">
        <v>70</v>
      </c>
      <c r="D49" s="46" t="s">
        <v>71</v>
      </c>
      <c r="E49" s="3" t="s">
        <v>4</v>
      </c>
      <c r="F49" s="3" t="s">
        <v>4</v>
      </c>
      <c r="G49" s="3" t="s">
        <v>4</v>
      </c>
      <c r="H49" s="3" t="s">
        <v>4</v>
      </c>
    </row>
    <row r="50" spans="2:8" x14ac:dyDescent="0.2">
      <c r="B50" s="35" t="s">
        <v>76</v>
      </c>
      <c r="C50" s="40"/>
      <c r="D50" s="47"/>
      <c r="E50" s="4" t="s">
        <v>5</v>
      </c>
      <c r="F50" s="4" t="s">
        <v>5</v>
      </c>
      <c r="G50" s="4" t="s">
        <v>5</v>
      </c>
      <c r="H50" s="4" t="s">
        <v>5</v>
      </c>
    </row>
    <row r="51" spans="2:8" ht="26.25" thickBot="1" x14ac:dyDescent="0.25">
      <c r="B51" s="23"/>
      <c r="C51" s="41"/>
      <c r="D51" s="48"/>
      <c r="E51" s="5" t="s">
        <v>72</v>
      </c>
      <c r="F51" s="6" t="s">
        <v>73</v>
      </c>
      <c r="G51" s="6" t="s">
        <v>74</v>
      </c>
      <c r="H51" s="6" t="s">
        <v>75</v>
      </c>
    </row>
    <row r="52" spans="2:8" ht="13.5" thickBot="1" x14ac:dyDescent="0.25">
      <c r="B52" s="24" t="s">
        <v>6</v>
      </c>
      <c r="C52" s="9">
        <f>+C54+C55+C56</f>
        <v>0</v>
      </c>
      <c r="D52" s="9">
        <f t="shared" ref="D52:H52" si="6">+D54+D55+D56</f>
        <v>0</v>
      </c>
      <c r="E52" s="9">
        <f t="shared" si="6"/>
        <v>305802</v>
      </c>
      <c r="F52" s="9">
        <f t="shared" si="6"/>
        <v>793803</v>
      </c>
      <c r="G52" s="9">
        <f t="shared" si="6"/>
        <v>0</v>
      </c>
      <c r="H52" s="9">
        <f t="shared" si="6"/>
        <v>0</v>
      </c>
    </row>
    <row r="53" spans="2:8" ht="13.5" thickBot="1" x14ac:dyDescent="0.25">
      <c r="B53" s="25" t="s">
        <v>7</v>
      </c>
      <c r="C53" s="11"/>
      <c r="D53" s="11"/>
      <c r="E53" s="11"/>
      <c r="F53" s="11"/>
      <c r="G53" s="11"/>
      <c r="H53" s="11"/>
    </row>
    <row r="54" spans="2:8" ht="13.5" thickBot="1" x14ac:dyDescent="0.25">
      <c r="B54" s="26" t="s">
        <v>8</v>
      </c>
      <c r="C54" s="11"/>
      <c r="D54" s="11"/>
      <c r="E54" s="11">
        <v>439014</v>
      </c>
      <c r="F54" s="11">
        <v>674129</v>
      </c>
      <c r="G54" s="11"/>
      <c r="H54" s="11"/>
    </row>
    <row r="55" spans="2:8" ht="13.5" thickBot="1" x14ac:dyDescent="0.25">
      <c r="B55" s="26" t="s">
        <v>9</v>
      </c>
      <c r="C55" s="11"/>
      <c r="D55" s="11"/>
      <c r="E55" s="11">
        <v>-133212</v>
      </c>
      <c r="F55" s="11">
        <v>119674</v>
      </c>
      <c r="G55" s="11"/>
      <c r="H55" s="11"/>
    </row>
    <row r="56" spans="2:8" ht="13.5" thickBot="1" x14ac:dyDescent="0.25">
      <c r="B56" s="26" t="s">
        <v>10</v>
      </c>
      <c r="C56" s="11"/>
      <c r="D56" s="11"/>
      <c r="E56" s="11"/>
      <c r="F56" s="11"/>
      <c r="G56" s="11"/>
      <c r="H56" s="11"/>
    </row>
    <row r="57" spans="2:8" ht="13.5" thickBot="1" x14ac:dyDescent="0.25">
      <c r="B57" s="25"/>
      <c r="C57" s="11"/>
      <c r="D57" s="11"/>
      <c r="E57" s="11"/>
      <c r="F57" s="11"/>
      <c r="G57" s="11"/>
      <c r="H57" s="11"/>
    </row>
    <row r="58" spans="2:8" ht="26.25" thickBot="1" x14ac:dyDescent="0.25">
      <c r="B58" s="24" t="s">
        <v>11</v>
      </c>
      <c r="C58" s="9">
        <f>+SUM(C60:C62)</f>
        <v>0</v>
      </c>
      <c r="D58" s="9">
        <f t="shared" ref="D58:H58" si="7">+SUM(D60:D62)</f>
        <v>0</v>
      </c>
      <c r="E58" s="9">
        <f t="shared" si="7"/>
        <v>0</v>
      </c>
      <c r="F58" s="9">
        <f t="shared" si="7"/>
        <v>0</v>
      </c>
      <c r="G58" s="9">
        <f t="shared" si="7"/>
        <v>0</v>
      </c>
      <c r="H58" s="9">
        <f t="shared" si="7"/>
        <v>0</v>
      </c>
    </row>
    <row r="59" spans="2:8" ht="13.5" thickBot="1" x14ac:dyDescent="0.25">
      <c r="B59" s="25" t="s">
        <v>18</v>
      </c>
      <c r="C59" s="11"/>
      <c r="D59" s="11"/>
      <c r="E59" s="11"/>
      <c r="F59" s="11"/>
      <c r="G59" s="11"/>
      <c r="H59" s="11"/>
    </row>
    <row r="60" spans="2:8" ht="11.25" customHeight="1" thickBot="1" x14ac:dyDescent="0.25">
      <c r="B60" s="25" t="s">
        <v>12</v>
      </c>
      <c r="C60" s="11"/>
      <c r="D60" s="11"/>
      <c r="E60" s="11"/>
      <c r="F60" s="11"/>
      <c r="G60" s="11"/>
      <c r="H60" s="11"/>
    </row>
    <row r="61" spans="2:8" ht="12.75" customHeight="1" thickBot="1" x14ac:dyDescent="0.25">
      <c r="B61" s="25" t="s">
        <v>12</v>
      </c>
      <c r="C61" s="11"/>
      <c r="D61" s="11"/>
      <c r="E61" s="11"/>
      <c r="F61" s="11"/>
      <c r="G61" s="11"/>
      <c r="H61" s="11"/>
    </row>
    <row r="62" spans="2:8" ht="13.5" thickBot="1" x14ac:dyDescent="0.25">
      <c r="B62" s="25"/>
      <c r="C62" s="11"/>
      <c r="D62" s="11"/>
      <c r="E62" s="11"/>
      <c r="F62" s="11"/>
      <c r="G62" s="11"/>
      <c r="H62" s="11"/>
    </row>
    <row r="63" spans="2:8" ht="13.5" thickBot="1" x14ac:dyDescent="0.25">
      <c r="B63" s="24" t="s">
        <v>13</v>
      </c>
      <c r="C63" s="9">
        <f>+C58+C52</f>
        <v>0</v>
      </c>
      <c r="D63" s="9">
        <f t="shared" ref="D63:H63" si="8">+D58+D52</f>
        <v>0</v>
      </c>
      <c r="E63" s="9">
        <f t="shared" si="8"/>
        <v>305802</v>
      </c>
      <c r="F63" s="9">
        <f t="shared" si="8"/>
        <v>793803</v>
      </c>
      <c r="G63" s="9">
        <f t="shared" si="8"/>
        <v>0</v>
      </c>
      <c r="H63" s="9">
        <f t="shared" si="8"/>
        <v>0</v>
      </c>
    </row>
    <row r="64" spans="2:8" ht="13.5" thickBot="1" x14ac:dyDescent="0.25">
      <c r="B64" s="25"/>
      <c r="C64" s="11"/>
      <c r="D64" s="11"/>
      <c r="E64" s="11"/>
      <c r="F64" s="11"/>
      <c r="G64" s="11"/>
      <c r="H64" s="11"/>
    </row>
    <row r="65" spans="2:8" ht="13.5" thickBot="1" x14ac:dyDescent="0.25">
      <c r="B65" s="25" t="s">
        <v>14</v>
      </c>
      <c r="C65" s="27"/>
      <c r="D65" s="27"/>
      <c r="E65" s="27">
        <v>49</v>
      </c>
      <c r="F65" s="27">
        <v>49</v>
      </c>
      <c r="G65" s="27"/>
      <c r="H65" s="27"/>
    </row>
    <row r="66" spans="2:8" ht="16.5" thickBot="1" x14ac:dyDescent="0.25">
      <c r="B66" s="30"/>
    </row>
    <row r="67" spans="2:8" ht="13.5" thickBot="1" x14ac:dyDescent="0.25">
      <c r="B67" s="50" t="s">
        <v>54</v>
      </c>
      <c r="C67" s="51"/>
      <c r="D67" s="51"/>
      <c r="E67" s="51"/>
      <c r="F67" s="51"/>
      <c r="G67" s="51"/>
      <c r="H67" s="52"/>
    </row>
    <row r="68" spans="2:8" ht="12.75" customHeight="1" x14ac:dyDescent="0.2">
      <c r="B68" s="35" t="s">
        <v>2</v>
      </c>
      <c r="C68" s="39" t="s">
        <v>70</v>
      </c>
      <c r="D68" s="46" t="s">
        <v>71</v>
      </c>
      <c r="E68" s="3" t="s">
        <v>4</v>
      </c>
      <c r="F68" s="3" t="s">
        <v>4</v>
      </c>
      <c r="G68" s="3" t="s">
        <v>4</v>
      </c>
      <c r="H68" s="3" t="s">
        <v>4</v>
      </c>
    </row>
    <row r="69" spans="2:8" x14ac:dyDescent="0.2">
      <c r="B69" s="35" t="s">
        <v>76</v>
      </c>
      <c r="C69" s="40"/>
      <c r="D69" s="47"/>
      <c r="E69" s="4" t="s">
        <v>5</v>
      </c>
      <c r="F69" s="4" t="s">
        <v>5</v>
      </c>
      <c r="G69" s="4" t="s">
        <v>5</v>
      </c>
      <c r="H69" s="4" t="s">
        <v>5</v>
      </c>
    </row>
    <row r="70" spans="2:8" ht="26.25" thickBot="1" x14ac:dyDescent="0.25">
      <c r="B70" s="23"/>
      <c r="C70" s="41"/>
      <c r="D70" s="48"/>
      <c r="E70" s="5" t="s">
        <v>72</v>
      </c>
      <c r="F70" s="6" t="s">
        <v>73</v>
      </c>
      <c r="G70" s="6" t="s">
        <v>74</v>
      </c>
      <c r="H70" s="6" t="s">
        <v>75</v>
      </c>
    </row>
    <row r="71" spans="2:8" ht="13.5" thickBot="1" x14ac:dyDescent="0.25">
      <c r="B71" s="24" t="s">
        <v>6</v>
      </c>
      <c r="C71" s="9">
        <f>+C73+C74+C75</f>
        <v>0</v>
      </c>
      <c r="D71" s="9">
        <f t="shared" ref="D71:H71" si="9">+D73+D74+D75</f>
        <v>0</v>
      </c>
      <c r="E71" s="9">
        <f t="shared" si="9"/>
        <v>67701</v>
      </c>
      <c r="F71" s="9">
        <f t="shared" si="9"/>
        <v>150113</v>
      </c>
      <c r="G71" s="9">
        <f t="shared" si="9"/>
        <v>0</v>
      </c>
      <c r="H71" s="9">
        <f t="shared" si="9"/>
        <v>0</v>
      </c>
    </row>
    <row r="72" spans="2:8" ht="13.5" thickBot="1" x14ac:dyDescent="0.25">
      <c r="B72" s="25" t="s">
        <v>7</v>
      </c>
      <c r="C72" s="11"/>
      <c r="D72" s="11"/>
      <c r="E72" s="11"/>
      <c r="F72" s="11"/>
      <c r="G72" s="11"/>
      <c r="H72" s="11"/>
    </row>
    <row r="73" spans="2:8" ht="13.5" thickBot="1" x14ac:dyDescent="0.25">
      <c r="B73" s="26" t="s">
        <v>8</v>
      </c>
      <c r="C73" s="11"/>
      <c r="D73" s="11"/>
      <c r="E73" s="11">
        <v>62502</v>
      </c>
      <c r="F73" s="11">
        <v>135708</v>
      </c>
      <c r="G73" s="11"/>
      <c r="H73" s="11"/>
    </row>
    <row r="74" spans="2:8" ht="13.5" thickBot="1" x14ac:dyDescent="0.25">
      <c r="B74" s="26" t="s">
        <v>9</v>
      </c>
      <c r="C74" s="11"/>
      <c r="D74" s="11"/>
      <c r="E74" s="11">
        <v>5199</v>
      </c>
      <c r="F74" s="11">
        <v>14405</v>
      </c>
      <c r="G74" s="11"/>
      <c r="H74" s="11"/>
    </row>
    <row r="75" spans="2:8" ht="13.5" thickBot="1" x14ac:dyDescent="0.25">
      <c r="B75" s="26" t="s">
        <v>10</v>
      </c>
      <c r="C75" s="11"/>
      <c r="D75" s="11"/>
      <c r="E75" s="11"/>
      <c r="F75" s="11"/>
      <c r="G75" s="11"/>
      <c r="H75" s="11"/>
    </row>
    <row r="76" spans="2:8" ht="13.5" thickBot="1" x14ac:dyDescent="0.25">
      <c r="B76" s="25"/>
      <c r="C76" s="11"/>
      <c r="D76" s="11"/>
      <c r="E76" s="11"/>
      <c r="F76" s="11"/>
      <c r="G76" s="11"/>
      <c r="H76" s="11"/>
    </row>
    <row r="77" spans="2:8" ht="26.25" thickBot="1" x14ac:dyDescent="0.25">
      <c r="B77" s="24" t="s">
        <v>11</v>
      </c>
      <c r="C77" s="9">
        <f>+SUM(C79:C81)</f>
        <v>0</v>
      </c>
      <c r="D77" s="9">
        <f t="shared" ref="D77:H77" si="10">+SUM(D79:D81)</f>
        <v>0</v>
      </c>
      <c r="E77" s="9">
        <f t="shared" si="10"/>
        <v>0</v>
      </c>
      <c r="F77" s="9">
        <f t="shared" si="10"/>
        <v>0</v>
      </c>
      <c r="G77" s="9">
        <f t="shared" si="10"/>
        <v>0</v>
      </c>
      <c r="H77" s="9">
        <f t="shared" si="10"/>
        <v>0</v>
      </c>
    </row>
    <row r="78" spans="2:8" ht="13.5" thickBot="1" x14ac:dyDescent="0.25">
      <c r="B78" s="25" t="s">
        <v>18</v>
      </c>
      <c r="C78" s="11"/>
      <c r="D78" s="11"/>
      <c r="E78" s="11"/>
      <c r="F78" s="11"/>
      <c r="G78" s="11"/>
      <c r="H78" s="11"/>
    </row>
    <row r="79" spans="2:8" ht="11.25" customHeight="1" thickBot="1" x14ac:dyDescent="0.25">
      <c r="B79" s="25" t="s">
        <v>12</v>
      </c>
      <c r="C79" s="11"/>
      <c r="D79" s="11"/>
      <c r="E79" s="11"/>
      <c r="F79" s="11"/>
      <c r="G79" s="11"/>
      <c r="H79" s="11"/>
    </row>
    <row r="80" spans="2:8" ht="13.5" thickBot="1" x14ac:dyDescent="0.25">
      <c r="B80" s="25" t="s">
        <v>12</v>
      </c>
      <c r="C80" s="11"/>
      <c r="D80" s="11"/>
      <c r="E80" s="11"/>
      <c r="F80" s="11"/>
      <c r="G80" s="11"/>
      <c r="H80" s="11"/>
    </row>
    <row r="81" spans="2:8" ht="10.5" customHeight="1" thickBot="1" x14ac:dyDescent="0.25">
      <c r="B81" s="25"/>
      <c r="C81" s="11"/>
      <c r="D81" s="11"/>
      <c r="E81" s="11"/>
      <c r="F81" s="11"/>
      <c r="G81" s="11"/>
      <c r="H81" s="11"/>
    </row>
    <row r="82" spans="2:8" ht="13.5" thickBot="1" x14ac:dyDescent="0.25">
      <c r="B82" s="24" t="s">
        <v>13</v>
      </c>
      <c r="C82" s="9">
        <f>+C77+C71</f>
        <v>0</v>
      </c>
      <c r="D82" s="9">
        <f t="shared" ref="D82:H82" si="11">+D77+D71</f>
        <v>0</v>
      </c>
      <c r="E82" s="9">
        <f t="shared" si="11"/>
        <v>67701</v>
      </c>
      <c r="F82" s="9">
        <f t="shared" si="11"/>
        <v>150113</v>
      </c>
      <c r="G82" s="9">
        <f t="shared" si="11"/>
        <v>0</v>
      </c>
      <c r="H82" s="9">
        <f t="shared" si="11"/>
        <v>0</v>
      </c>
    </row>
    <row r="83" spans="2:8" ht="13.5" thickBot="1" x14ac:dyDescent="0.25">
      <c r="B83" s="25"/>
      <c r="C83" s="11"/>
      <c r="D83" s="11"/>
      <c r="E83" s="11"/>
      <c r="F83" s="11"/>
      <c r="G83" s="11"/>
      <c r="H83" s="11"/>
    </row>
    <row r="84" spans="2:8" ht="13.5" thickBot="1" x14ac:dyDescent="0.25">
      <c r="B84" s="25" t="s">
        <v>14</v>
      </c>
      <c r="C84" s="27"/>
      <c r="D84" s="27"/>
      <c r="E84" s="27">
        <v>10</v>
      </c>
      <c r="F84" s="27">
        <v>10</v>
      </c>
      <c r="G84" s="27"/>
      <c r="H84" s="27"/>
    </row>
    <row r="85" spans="2:8" ht="13.5" thickBot="1" x14ac:dyDescent="0.25">
      <c r="B85" s="28"/>
      <c r="C85" s="29"/>
      <c r="D85" s="29"/>
      <c r="E85" s="29"/>
      <c r="F85" s="29"/>
      <c r="G85" s="29"/>
      <c r="H85" s="29"/>
    </row>
    <row r="86" spans="2:8" ht="13.5" thickBot="1" x14ac:dyDescent="0.25">
      <c r="B86" s="50" t="s">
        <v>55</v>
      </c>
      <c r="C86" s="51"/>
      <c r="D86" s="51"/>
      <c r="E86" s="51"/>
      <c r="F86" s="51"/>
      <c r="G86" s="51"/>
      <c r="H86" s="52"/>
    </row>
    <row r="87" spans="2:8" ht="12.75" customHeight="1" x14ac:dyDescent="0.2">
      <c r="B87" s="35" t="s">
        <v>2</v>
      </c>
      <c r="C87" s="39" t="s">
        <v>70</v>
      </c>
      <c r="D87" s="46" t="s">
        <v>71</v>
      </c>
      <c r="E87" s="3" t="s">
        <v>4</v>
      </c>
      <c r="F87" s="3" t="s">
        <v>4</v>
      </c>
      <c r="G87" s="3" t="s">
        <v>4</v>
      </c>
      <c r="H87" s="3" t="s">
        <v>4</v>
      </c>
    </row>
    <row r="88" spans="2:8" x14ac:dyDescent="0.2">
      <c r="B88" s="35" t="s">
        <v>76</v>
      </c>
      <c r="C88" s="40"/>
      <c r="D88" s="47"/>
      <c r="E88" s="4" t="s">
        <v>5</v>
      </c>
      <c r="F88" s="4"/>
      <c r="G88" s="4" t="s">
        <v>5</v>
      </c>
      <c r="H88" s="4" t="s">
        <v>5</v>
      </c>
    </row>
    <row r="89" spans="2:8" ht="26.25" thickBot="1" x14ac:dyDescent="0.25">
      <c r="B89" s="23"/>
      <c r="C89" s="41"/>
      <c r="D89" s="48"/>
      <c r="E89" s="5" t="s">
        <v>72</v>
      </c>
      <c r="F89" s="6" t="s">
        <v>73</v>
      </c>
      <c r="G89" s="6" t="s">
        <v>74</v>
      </c>
      <c r="H89" s="6" t="s">
        <v>75</v>
      </c>
    </row>
    <row r="90" spans="2:8" ht="13.5" thickBot="1" x14ac:dyDescent="0.25">
      <c r="B90" s="24" t="s">
        <v>6</v>
      </c>
      <c r="C90" s="9">
        <f>+C92+C93+C94</f>
        <v>0</v>
      </c>
      <c r="D90" s="9">
        <f t="shared" ref="D90:H90" si="12">+D92+D93+D94</f>
        <v>0</v>
      </c>
      <c r="E90" s="9">
        <f t="shared" si="12"/>
        <v>202697</v>
      </c>
      <c r="F90" s="9">
        <f t="shared" si="12"/>
        <v>417770</v>
      </c>
      <c r="G90" s="9">
        <f t="shared" si="12"/>
        <v>0</v>
      </c>
      <c r="H90" s="9">
        <f t="shared" si="12"/>
        <v>0</v>
      </c>
    </row>
    <row r="91" spans="2:8" ht="13.5" thickBot="1" x14ac:dyDescent="0.25">
      <c r="B91" s="25" t="s">
        <v>7</v>
      </c>
      <c r="C91" s="11"/>
      <c r="D91" s="11"/>
      <c r="E91" s="11"/>
      <c r="F91" s="11"/>
      <c r="G91" s="11"/>
      <c r="H91" s="11"/>
    </row>
    <row r="92" spans="2:8" ht="13.5" thickBot="1" x14ac:dyDescent="0.25">
      <c r="B92" s="26" t="s">
        <v>8</v>
      </c>
      <c r="C92" s="11"/>
      <c r="D92" s="11"/>
      <c r="E92" s="11">
        <v>181993</v>
      </c>
      <c r="F92" s="11">
        <v>360070</v>
      </c>
      <c r="G92" s="11"/>
      <c r="H92" s="11"/>
    </row>
    <row r="93" spans="2:8" ht="13.5" thickBot="1" x14ac:dyDescent="0.25">
      <c r="B93" s="26" t="s">
        <v>9</v>
      </c>
      <c r="C93" s="11"/>
      <c r="D93" s="11"/>
      <c r="E93" s="11">
        <v>20704</v>
      </c>
      <c r="F93" s="11">
        <v>57700</v>
      </c>
      <c r="G93" s="11"/>
      <c r="H93" s="11"/>
    </row>
    <row r="94" spans="2:8" ht="13.5" thickBot="1" x14ac:dyDescent="0.25">
      <c r="B94" s="26" t="s">
        <v>10</v>
      </c>
      <c r="C94" s="11"/>
      <c r="D94" s="11"/>
      <c r="E94" s="11"/>
      <c r="F94" s="11"/>
      <c r="G94" s="11"/>
      <c r="H94" s="11"/>
    </row>
    <row r="95" spans="2:8" ht="13.5" thickBot="1" x14ac:dyDescent="0.25">
      <c r="B95" s="25"/>
      <c r="C95" s="11"/>
      <c r="D95" s="11"/>
      <c r="E95" s="11"/>
      <c r="F95" s="11"/>
      <c r="G95" s="11"/>
      <c r="H95" s="11"/>
    </row>
    <row r="96" spans="2:8" ht="26.25" thickBot="1" x14ac:dyDescent="0.25">
      <c r="B96" s="24" t="s">
        <v>11</v>
      </c>
      <c r="C96" s="9">
        <f>+SUM(C98:C101)</f>
        <v>0</v>
      </c>
      <c r="D96" s="9">
        <f>+SUM(D98:D101)</f>
        <v>0</v>
      </c>
      <c r="E96" s="9">
        <f t="shared" ref="E96:H96" si="13">+SUM(E98:E101)</f>
        <v>12279737</v>
      </c>
      <c r="F96" s="9">
        <f t="shared" si="13"/>
        <v>24849912</v>
      </c>
      <c r="G96" s="9">
        <f t="shared" si="13"/>
        <v>0</v>
      </c>
      <c r="H96" s="9">
        <f t="shared" si="13"/>
        <v>0</v>
      </c>
    </row>
    <row r="97" spans="2:8" ht="13.5" thickBot="1" x14ac:dyDescent="0.25">
      <c r="B97" s="25" t="s">
        <v>18</v>
      </c>
      <c r="C97" s="11"/>
      <c r="D97" s="11"/>
      <c r="E97" s="11"/>
      <c r="F97" s="11"/>
      <c r="G97" s="11"/>
      <c r="H97" s="11"/>
    </row>
    <row r="98" spans="2:8" ht="39" thickBot="1" x14ac:dyDescent="0.25">
      <c r="B98" s="25" t="s">
        <v>56</v>
      </c>
      <c r="C98" s="11"/>
      <c r="D98" s="11"/>
      <c r="E98" s="11">
        <v>8637330</v>
      </c>
      <c r="F98" s="11">
        <v>12499886</v>
      </c>
      <c r="G98" s="11"/>
      <c r="H98" s="11"/>
    </row>
    <row r="99" spans="2:8" ht="64.5" thickBot="1" x14ac:dyDescent="0.25">
      <c r="B99" s="25" t="s">
        <v>57</v>
      </c>
      <c r="C99" s="11"/>
      <c r="D99" s="11"/>
      <c r="E99" s="11">
        <v>3451221</v>
      </c>
      <c r="F99" s="11">
        <v>7569395</v>
      </c>
      <c r="G99" s="11"/>
      <c r="H99" s="11"/>
    </row>
    <row r="100" spans="2:8" ht="42.75" customHeight="1" thickBot="1" x14ac:dyDescent="0.25">
      <c r="B100" s="25" t="s">
        <v>61</v>
      </c>
      <c r="C100" s="11"/>
      <c r="D100" s="11"/>
      <c r="E100" s="11">
        <v>191186</v>
      </c>
      <c r="F100" s="11">
        <v>4780631</v>
      </c>
      <c r="G100" s="11"/>
      <c r="H100" s="11"/>
    </row>
    <row r="101" spans="2:8" ht="6.75" customHeight="1" thickBot="1" x14ac:dyDescent="0.25">
      <c r="B101" s="25"/>
      <c r="C101" s="11"/>
      <c r="D101" s="11"/>
      <c r="E101" s="11"/>
      <c r="F101" s="11"/>
      <c r="G101" s="11"/>
      <c r="H101" s="11"/>
    </row>
    <row r="102" spans="2:8" ht="13.5" thickBot="1" x14ac:dyDescent="0.25">
      <c r="B102" s="24" t="s">
        <v>13</v>
      </c>
      <c r="C102" s="9">
        <f>+C96+C90</f>
        <v>0</v>
      </c>
      <c r="D102" s="9">
        <f t="shared" ref="D102:H102" si="14">+D96+D90</f>
        <v>0</v>
      </c>
      <c r="E102" s="9">
        <f t="shared" si="14"/>
        <v>12482434</v>
      </c>
      <c r="F102" s="9">
        <f t="shared" si="14"/>
        <v>25267682</v>
      </c>
      <c r="G102" s="9">
        <f t="shared" si="14"/>
        <v>0</v>
      </c>
      <c r="H102" s="9">
        <f t="shared" si="14"/>
        <v>0</v>
      </c>
    </row>
    <row r="103" spans="2:8" ht="13.5" thickBot="1" x14ac:dyDescent="0.25">
      <c r="B103" s="25"/>
      <c r="C103" s="11"/>
      <c r="D103" s="11"/>
      <c r="E103" s="11"/>
      <c r="F103" s="11"/>
      <c r="G103" s="11"/>
      <c r="H103" s="11"/>
    </row>
    <row r="104" spans="2:8" ht="13.5" thickBot="1" x14ac:dyDescent="0.25">
      <c r="B104" s="25" t="s">
        <v>14</v>
      </c>
      <c r="C104" s="27"/>
      <c r="D104" s="27"/>
      <c r="E104" s="27">
        <v>24</v>
      </c>
      <c r="F104" s="27">
        <v>24</v>
      </c>
      <c r="G104" s="27"/>
      <c r="H104" s="27"/>
    </row>
    <row r="105" spans="2:8" ht="13.5" thickBot="1" x14ac:dyDescent="0.25">
      <c r="B105" s="28"/>
      <c r="C105" s="29"/>
      <c r="D105" s="29"/>
      <c r="E105" s="29"/>
      <c r="F105" s="29"/>
      <c r="G105" s="29"/>
      <c r="H105" s="29"/>
    </row>
    <row r="106" spans="2:8" ht="13.5" thickBot="1" x14ac:dyDescent="0.25">
      <c r="B106" s="50" t="s">
        <v>58</v>
      </c>
      <c r="C106" s="51"/>
      <c r="D106" s="51"/>
      <c r="E106" s="51"/>
      <c r="F106" s="51"/>
      <c r="G106" s="51"/>
      <c r="H106" s="52"/>
    </row>
    <row r="107" spans="2:8" ht="12.75" customHeight="1" x14ac:dyDescent="0.2">
      <c r="B107" s="35" t="s">
        <v>2</v>
      </c>
      <c r="C107" s="39" t="s">
        <v>70</v>
      </c>
      <c r="D107" s="46" t="s">
        <v>71</v>
      </c>
      <c r="E107" s="3" t="s">
        <v>4</v>
      </c>
      <c r="F107" s="3" t="s">
        <v>4</v>
      </c>
      <c r="G107" s="3" t="s">
        <v>4</v>
      </c>
      <c r="H107" s="3" t="s">
        <v>4</v>
      </c>
    </row>
    <row r="108" spans="2:8" x14ac:dyDescent="0.2">
      <c r="B108" s="35" t="s">
        <v>76</v>
      </c>
      <c r="C108" s="40"/>
      <c r="D108" s="47"/>
      <c r="E108" s="4" t="s">
        <v>5</v>
      </c>
      <c r="F108" s="4" t="s">
        <v>5</v>
      </c>
      <c r="G108" s="4" t="s">
        <v>5</v>
      </c>
      <c r="H108" s="4" t="s">
        <v>5</v>
      </c>
    </row>
    <row r="109" spans="2:8" ht="26.25" thickBot="1" x14ac:dyDescent="0.25">
      <c r="B109" s="23"/>
      <c r="C109" s="41"/>
      <c r="D109" s="48"/>
      <c r="E109" s="5" t="s">
        <v>72</v>
      </c>
      <c r="F109" s="6" t="s">
        <v>73</v>
      </c>
      <c r="G109" s="6" t="s">
        <v>74</v>
      </c>
      <c r="H109" s="6" t="s">
        <v>75</v>
      </c>
    </row>
    <row r="110" spans="2:8" ht="13.5" thickBot="1" x14ac:dyDescent="0.25">
      <c r="B110" s="24" t="s">
        <v>6</v>
      </c>
      <c r="C110" s="9">
        <f>+C112+C113+C114</f>
        <v>0</v>
      </c>
      <c r="D110" s="9">
        <f t="shared" ref="D110:H110" si="15">+D112+D113+D114</f>
        <v>0</v>
      </c>
      <c r="E110" s="9">
        <f t="shared" si="15"/>
        <v>4914849</v>
      </c>
      <c r="F110" s="9">
        <f t="shared" si="15"/>
        <v>10308431</v>
      </c>
      <c r="G110" s="9">
        <f t="shared" si="15"/>
        <v>0</v>
      </c>
      <c r="H110" s="9">
        <f t="shared" si="15"/>
        <v>0</v>
      </c>
    </row>
    <row r="111" spans="2:8" ht="13.5" thickBot="1" x14ac:dyDescent="0.25">
      <c r="B111" s="25" t="s">
        <v>7</v>
      </c>
      <c r="C111" s="11"/>
      <c r="D111" s="11"/>
      <c r="E111" s="11"/>
      <c r="F111" s="11"/>
      <c r="G111" s="11"/>
      <c r="H111" s="11"/>
    </row>
    <row r="112" spans="2:8" ht="13.5" thickBot="1" x14ac:dyDescent="0.25">
      <c r="B112" s="26" t="s">
        <v>8</v>
      </c>
      <c r="C112" s="11"/>
      <c r="D112" s="11"/>
      <c r="E112" s="11">
        <v>3698319</v>
      </c>
      <c r="F112" s="11">
        <v>7698581</v>
      </c>
      <c r="G112" s="11"/>
      <c r="H112" s="11"/>
    </row>
    <row r="113" spans="2:8" ht="13.5" thickBot="1" x14ac:dyDescent="0.25">
      <c r="B113" s="26" t="s">
        <v>9</v>
      </c>
      <c r="C113" s="11"/>
      <c r="D113" s="11"/>
      <c r="E113" s="11">
        <v>1168183</v>
      </c>
      <c r="F113" s="11">
        <v>2480988</v>
      </c>
      <c r="G113" s="11"/>
      <c r="H113" s="11"/>
    </row>
    <row r="114" spans="2:8" ht="13.5" thickBot="1" x14ac:dyDescent="0.25">
      <c r="B114" s="26" t="s">
        <v>10</v>
      </c>
      <c r="C114" s="11"/>
      <c r="D114" s="11"/>
      <c r="E114" s="11">
        <v>48347</v>
      </c>
      <c r="F114" s="11">
        <v>128862</v>
      </c>
      <c r="G114" s="11"/>
      <c r="H114" s="11"/>
    </row>
    <row r="115" spans="2:8" ht="13.5" thickBot="1" x14ac:dyDescent="0.25">
      <c r="B115" s="25"/>
      <c r="C115" s="11"/>
      <c r="D115" s="11"/>
      <c r="E115" s="11"/>
      <c r="F115" s="11"/>
      <c r="G115" s="11"/>
      <c r="H115" s="11"/>
    </row>
    <row r="116" spans="2:8" ht="26.25" thickBot="1" x14ac:dyDescent="0.25">
      <c r="B116" s="24" t="s">
        <v>11</v>
      </c>
      <c r="C116" s="9">
        <f>+SUM(C118:C120)</f>
        <v>0</v>
      </c>
      <c r="D116" s="9">
        <f t="shared" ref="D116:H116" si="16">+SUM(D118:D120)</f>
        <v>0</v>
      </c>
      <c r="E116" s="9">
        <f t="shared" si="16"/>
        <v>0</v>
      </c>
      <c r="F116" s="9">
        <f t="shared" si="16"/>
        <v>0</v>
      </c>
      <c r="G116" s="9">
        <f t="shared" si="16"/>
        <v>0</v>
      </c>
      <c r="H116" s="9">
        <f t="shared" si="16"/>
        <v>0</v>
      </c>
    </row>
    <row r="117" spans="2:8" ht="13.5" thickBot="1" x14ac:dyDescent="0.25">
      <c r="B117" s="25" t="s">
        <v>18</v>
      </c>
      <c r="C117" s="11"/>
      <c r="D117" s="11"/>
      <c r="E117" s="11"/>
      <c r="F117" s="11"/>
      <c r="G117" s="11"/>
      <c r="H117" s="11"/>
    </row>
    <row r="118" spans="2:8" ht="13.5" thickBot="1" x14ac:dyDescent="0.25">
      <c r="B118" s="25" t="s">
        <v>59</v>
      </c>
      <c r="C118" s="11"/>
      <c r="D118" s="11"/>
      <c r="E118" s="11"/>
      <c r="F118" s="11"/>
      <c r="G118" s="11"/>
      <c r="H118" s="11"/>
    </row>
    <row r="119" spans="2:8" ht="13.5" thickBot="1" x14ac:dyDescent="0.25">
      <c r="B119" s="25" t="s">
        <v>12</v>
      </c>
      <c r="C119" s="11"/>
      <c r="D119" s="11"/>
      <c r="E119" s="11"/>
      <c r="F119" s="11"/>
      <c r="G119" s="11"/>
      <c r="H119" s="11"/>
    </row>
    <row r="120" spans="2:8" ht="13.5" thickBot="1" x14ac:dyDescent="0.25">
      <c r="B120" s="25"/>
      <c r="C120" s="11"/>
      <c r="D120" s="11"/>
      <c r="E120" s="11"/>
      <c r="F120" s="11"/>
      <c r="G120" s="11"/>
      <c r="H120" s="11"/>
    </row>
    <row r="121" spans="2:8" ht="13.5" thickBot="1" x14ac:dyDescent="0.25">
      <c r="B121" s="24" t="s">
        <v>13</v>
      </c>
      <c r="C121" s="9">
        <f>+C116+C110</f>
        <v>0</v>
      </c>
      <c r="D121" s="9">
        <f t="shared" ref="D121:H121" si="17">+D116+D110</f>
        <v>0</v>
      </c>
      <c r="E121" s="9">
        <f t="shared" si="17"/>
        <v>4914849</v>
      </c>
      <c r="F121" s="9">
        <f t="shared" si="17"/>
        <v>10308431</v>
      </c>
      <c r="G121" s="9">
        <f t="shared" si="17"/>
        <v>0</v>
      </c>
      <c r="H121" s="9">
        <f t="shared" si="17"/>
        <v>0</v>
      </c>
    </row>
    <row r="122" spans="2:8" ht="13.5" thickBot="1" x14ac:dyDescent="0.25">
      <c r="B122" s="25"/>
      <c r="C122" s="11"/>
      <c r="D122" s="11"/>
      <c r="E122" s="11"/>
      <c r="F122" s="11"/>
      <c r="G122" s="11"/>
      <c r="H122" s="11"/>
    </row>
    <row r="123" spans="2:8" ht="13.5" thickBot="1" x14ac:dyDescent="0.25">
      <c r="B123" s="25" t="s">
        <v>14</v>
      </c>
      <c r="C123" s="27"/>
      <c r="D123" s="27"/>
      <c r="E123" s="27">
        <v>685</v>
      </c>
      <c r="F123" s="27">
        <v>677</v>
      </c>
      <c r="G123" s="27"/>
      <c r="H123" s="27"/>
    </row>
    <row r="124" spans="2:8" ht="15.75" x14ac:dyDescent="0.2">
      <c r="B124" s="30"/>
    </row>
    <row r="125" spans="2:8" ht="12.75" customHeight="1" x14ac:dyDescent="0.2">
      <c r="B125" s="53" t="s">
        <v>25</v>
      </c>
      <c r="C125" s="54"/>
      <c r="D125" s="54"/>
      <c r="E125" s="54"/>
      <c r="F125" s="54"/>
      <c r="G125" s="54"/>
      <c r="H125" s="54"/>
    </row>
    <row r="126" spans="2:8" ht="13.5" customHeight="1" x14ac:dyDescent="0.2">
      <c r="B126" s="54"/>
      <c r="C126" s="54"/>
      <c r="D126" s="54"/>
      <c r="E126" s="54"/>
      <c r="F126" s="54"/>
      <c r="G126" s="54"/>
      <c r="H126" s="54"/>
    </row>
    <row r="127" spans="2:8" ht="13.5" thickBot="1" x14ac:dyDescent="0.25"/>
    <row r="128" spans="2:8" ht="13.5" thickBot="1" x14ac:dyDescent="0.25">
      <c r="B128" s="50" t="s">
        <v>19</v>
      </c>
      <c r="C128" s="51"/>
      <c r="D128" s="51"/>
      <c r="E128" s="51"/>
      <c r="F128" s="51"/>
      <c r="G128" s="51"/>
      <c r="H128" s="52"/>
    </row>
    <row r="129" spans="2:8" ht="12.75" customHeight="1" x14ac:dyDescent="0.2">
      <c r="B129" s="35" t="s">
        <v>20</v>
      </c>
      <c r="C129" s="39" t="s">
        <v>70</v>
      </c>
      <c r="D129" s="46" t="s">
        <v>71</v>
      </c>
      <c r="E129" s="3" t="s">
        <v>4</v>
      </c>
      <c r="F129" s="3" t="s">
        <v>4</v>
      </c>
      <c r="G129" s="3" t="s">
        <v>4</v>
      </c>
      <c r="H129" s="3" t="s">
        <v>4</v>
      </c>
    </row>
    <row r="130" spans="2:8" x14ac:dyDescent="0.2">
      <c r="B130" s="35" t="s">
        <v>76</v>
      </c>
      <c r="C130" s="40"/>
      <c r="D130" s="47"/>
      <c r="E130" s="4" t="s">
        <v>5</v>
      </c>
      <c r="F130" s="4" t="s">
        <v>5</v>
      </c>
      <c r="G130" s="4" t="s">
        <v>5</v>
      </c>
      <c r="H130" s="4" t="s">
        <v>5</v>
      </c>
    </row>
    <row r="131" spans="2:8" ht="39.75" customHeight="1" thickBot="1" x14ac:dyDescent="0.25">
      <c r="B131" s="23"/>
      <c r="C131" s="41"/>
      <c r="D131" s="48"/>
      <c r="E131" s="5" t="s">
        <v>72</v>
      </c>
      <c r="F131" s="6" t="s">
        <v>73</v>
      </c>
      <c r="G131" s="6" t="s">
        <v>74</v>
      </c>
      <c r="H131" s="6" t="s">
        <v>75</v>
      </c>
    </row>
    <row r="132" spans="2:8" ht="13.5" thickBot="1" x14ac:dyDescent="0.25">
      <c r="B132" s="24" t="s">
        <v>6</v>
      </c>
      <c r="C132" s="9">
        <f>+C134+C135+C136</f>
        <v>0</v>
      </c>
      <c r="D132" s="9">
        <f t="shared" ref="D132:H132" si="18">+D134+D135+D136</f>
        <v>0</v>
      </c>
      <c r="E132" s="9">
        <f t="shared" si="18"/>
        <v>12985260</v>
      </c>
      <c r="F132" s="9">
        <f t="shared" si="18"/>
        <v>26658825</v>
      </c>
      <c r="G132" s="9">
        <f t="shared" si="18"/>
        <v>0</v>
      </c>
      <c r="H132" s="9">
        <f t="shared" si="18"/>
        <v>0</v>
      </c>
    </row>
    <row r="133" spans="2:8" ht="13.5" thickBot="1" x14ac:dyDescent="0.25">
      <c r="B133" s="25" t="s">
        <v>7</v>
      </c>
      <c r="C133" s="11"/>
      <c r="D133" s="11"/>
      <c r="E133" s="11"/>
      <c r="F133" s="11"/>
      <c r="G133" s="11"/>
      <c r="H133" s="11"/>
    </row>
    <row r="134" spans="2:8" ht="13.5" thickBot="1" x14ac:dyDescent="0.25">
      <c r="B134" s="26" t="s">
        <v>8</v>
      </c>
      <c r="C134" s="11"/>
      <c r="D134" s="11"/>
      <c r="E134" s="11">
        <v>9886268</v>
      </c>
      <c r="F134" s="11">
        <v>20056255</v>
      </c>
      <c r="G134" s="11"/>
      <c r="H134" s="11"/>
    </row>
    <row r="135" spans="2:8" ht="13.5" thickBot="1" x14ac:dyDescent="0.25">
      <c r="B135" s="26" t="s">
        <v>9</v>
      </c>
      <c r="C135" s="11"/>
      <c r="D135" s="11"/>
      <c r="E135" s="11">
        <v>3044655</v>
      </c>
      <c r="F135" s="11">
        <v>6458791</v>
      </c>
      <c r="G135" s="11"/>
      <c r="H135" s="11"/>
    </row>
    <row r="136" spans="2:8" ht="13.5" thickBot="1" x14ac:dyDescent="0.25">
      <c r="B136" s="26" t="s">
        <v>10</v>
      </c>
      <c r="C136" s="11"/>
      <c r="D136" s="11"/>
      <c r="E136" s="11">
        <v>54337</v>
      </c>
      <c r="F136" s="11">
        <v>143779</v>
      </c>
      <c r="G136" s="11"/>
      <c r="H136" s="11"/>
    </row>
    <row r="137" spans="2:8" ht="13.5" thickBot="1" x14ac:dyDescent="0.25">
      <c r="B137" s="25"/>
      <c r="C137" s="11"/>
      <c r="D137" s="11"/>
      <c r="E137" s="11"/>
      <c r="F137" s="11"/>
      <c r="G137" s="11"/>
      <c r="H137" s="11"/>
    </row>
    <row r="138" spans="2:8" ht="26.25" customHeight="1" thickBot="1" x14ac:dyDescent="0.25">
      <c r="B138" s="24" t="s">
        <v>11</v>
      </c>
      <c r="C138" s="9">
        <f>+SUM(C140:C153)</f>
        <v>0</v>
      </c>
      <c r="D138" s="9">
        <f>+SUM(D140:D151)</f>
        <v>0</v>
      </c>
      <c r="E138" s="9">
        <f t="shared" ref="E138:H138" si="19">+SUM(E140:E151)</f>
        <v>144220751</v>
      </c>
      <c r="F138" s="9">
        <f t="shared" si="19"/>
        <v>323616142</v>
      </c>
      <c r="G138" s="9">
        <f>+SUM(G140:G151)</f>
        <v>0</v>
      </c>
      <c r="H138" s="9">
        <f t="shared" si="19"/>
        <v>0</v>
      </c>
    </row>
    <row r="139" spans="2:8" ht="13.5" thickBot="1" x14ac:dyDescent="0.25">
      <c r="B139" s="25" t="s">
        <v>18</v>
      </c>
      <c r="C139" s="11"/>
      <c r="D139" s="11"/>
      <c r="E139" s="11"/>
      <c r="F139" s="11"/>
      <c r="G139" s="11"/>
      <c r="H139" s="11"/>
    </row>
    <row r="140" spans="2:8" ht="13.5" thickBot="1" x14ac:dyDescent="0.25">
      <c r="B140" s="25" t="s">
        <v>63</v>
      </c>
      <c r="C140" s="11"/>
      <c r="D140" s="11"/>
      <c r="E140" s="11">
        <v>74494</v>
      </c>
      <c r="F140" s="11">
        <v>375664</v>
      </c>
      <c r="G140" s="11"/>
      <c r="H140" s="11"/>
    </row>
    <row r="141" spans="2:8" ht="51.75" thickBot="1" x14ac:dyDescent="0.25">
      <c r="B141" s="25" t="s">
        <v>51</v>
      </c>
      <c r="C141" s="11"/>
      <c r="D141" s="11"/>
      <c r="E141" s="11">
        <v>32376839</v>
      </c>
      <c r="F141" s="11">
        <v>64502385</v>
      </c>
      <c r="G141" s="11"/>
      <c r="H141" s="11"/>
    </row>
    <row r="142" spans="2:8" ht="26.25" thickBot="1" x14ac:dyDescent="0.25">
      <c r="B142" s="25" t="s">
        <v>52</v>
      </c>
      <c r="C142" s="11"/>
      <c r="D142" s="11"/>
      <c r="E142" s="11">
        <v>43533529</v>
      </c>
      <c r="F142" s="11">
        <v>105871933</v>
      </c>
      <c r="G142" s="11"/>
      <c r="H142" s="11"/>
    </row>
    <row r="143" spans="2:8" ht="39" thickBot="1" x14ac:dyDescent="0.25">
      <c r="B143" s="25" t="s">
        <v>62</v>
      </c>
      <c r="C143" s="11"/>
      <c r="D143" s="11"/>
      <c r="E143" s="11">
        <v>460798</v>
      </c>
      <c r="F143" s="11">
        <v>2130769</v>
      </c>
      <c r="G143" s="11"/>
      <c r="H143" s="11"/>
    </row>
    <row r="144" spans="2:8" ht="39" thickBot="1" x14ac:dyDescent="0.25">
      <c r="B144" s="25" t="s">
        <v>56</v>
      </c>
      <c r="C144" s="11"/>
      <c r="D144" s="11"/>
      <c r="E144" s="11">
        <v>8637330</v>
      </c>
      <c r="F144" s="11">
        <v>12499886</v>
      </c>
      <c r="G144" s="11"/>
      <c r="H144" s="11"/>
    </row>
    <row r="145" spans="2:8" ht="64.5" thickBot="1" x14ac:dyDescent="0.25">
      <c r="B145" s="25" t="s">
        <v>57</v>
      </c>
      <c r="C145" s="11"/>
      <c r="D145" s="11"/>
      <c r="E145" s="11">
        <v>3451221</v>
      </c>
      <c r="F145" s="11">
        <v>7569395</v>
      </c>
      <c r="G145" s="11"/>
      <c r="H145" s="11"/>
    </row>
    <row r="146" spans="2:8" ht="39" thickBot="1" x14ac:dyDescent="0.25">
      <c r="B146" s="25" t="s">
        <v>61</v>
      </c>
      <c r="C146" s="11"/>
      <c r="D146" s="11"/>
      <c r="E146" s="11">
        <v>191186</v>
      </c>
      <c r="F146" s="11">
        <v>4780631</v>
      </c>
      <c r="G146" s="11"/>
      <c r="H146" s="11"/>
    </row>
    <row r="147" spans="2:8" ht="3.75" customHeight="1" thickBot="1" x14ac:dyDescent="0.25">
      <c r="B147" s="25"/>
      <c r="C147" s="11"/>
      <c r="D147" s="11"/>
      <c r="E147" s="11"/>
      <c r="F147" s="11"/>
      <c r="G147" s="11"/>
      <c r="H147" s="11"/>
    </row>
    <row r="148" spans="2:8" ht="29.25" customHeight="1" thickBot="1" x14ac:dyDescent="0.25">
      <c r="B148" s="25" t="s">
        <v>48</v>
      </c>
      <c r="C148" s="11"/>
      <c r="D148" s="11"/>
      <c r="E148" s="11">
        <v>8550964</v>
      </c>
      <c r="F148" s="11">
        <v>22395068</v>
      </c>
      <c r="G148" s="11"/>
      <c r="H148" s="11"/>
    </row>
    <row r="149" spans="2:8" ht="60.75" customHeight="1" thickBot="1" x14ac:dyDescent="0.25">
      <c r="B149" s="25" t="s">
        <v>78</v>
      </c>
      <c r="C149" s="11"/>
      <c r="D149" s="11"/>
      <c r="E149" s="11"/>
      <c r="F149" s="11">
        <v>8031558</v>
      </c>
      <c r="G149" s="11"/>
      <c r="H149" s="11"/>
    </row>
    <row r="150" spans="2:8" ht="67.5" customHeight="1" thickBot="1" x14ac:dyDescent="0.25">
      <c r="B150" s="25" t="s">
        <v>49</v>
      </c>
      <c r="C150" s="11"/>
      <c r="D150" s="11"/>
      <c r="E150" s="11">
        <v>46944390</v>
      </c>
      <c r="F150" s="11">
        <v>95458853</v>
      </c>
      <c r="G150" s="11"/>
      <c r="H150" s="11"/>
    </row>
    <row r="151" spans="2:8" ht="7.5" customHeight="1" thickBot="1" x14ac:dyDescent="0.25">
      <c r="B151" s="25"/>
      <c r="C151" s="11"/>
      <c r="D151" s="11"/>
      <c r="E151" s="11"/>
      <c r="F151" s="11"/>
      <c r="G151" s="11"/>
      <c r="H151" s="11"/>
    </row>
    <row r="152" spans="2:8" ht="7.5" customHeight="1" thickBot="1" x14ac:dyDescent="0.25">
      <c r="B152" s="25"/>
      <c r="C152" s="11"/>
      <c r="D152" s="11"/>
      <c r="E152" s="11"/>
      <c r="F152" s="11"/>
      <c r="G152" s="11"/>
      <c r="H152" s="11"/>
    </row>
    <row r="153" spans="2:8" ht="7.5" customHeight="1" thickBot="1" x14ac:dyDescent="0.25">
      <c r="B153" s="25"/>
      <c r="C153" s="11"/>
      <c r="D153" s="11"/>
      <c r="E153" s="11"/>
      <c r="F153" s="11"/>
      <c r="G153" s="11"/>
      <c r="H153" s="11"/>
    </row>
    <row r="154" spans="2:8" ht="13.5" thickBot="1" x14ac:dyDescent="0.25">
      <c r="B154" s="24" t="s">
        <v>13</v>
      </c>
      <c r="C154" s="9">
        <f>+C138+C132</f>
        <v>0</v>
      </c>
      <c r="D154" s="9">
        <f t="shared" ref="D154:H154" si="20">+D138+D132</f>
        <v>0</v>
      </c>
      <c r="E154" s="9">
        <f t="shared" si="20"/>
        <v>157206011</v>
      </c>
      <c r="F154" s="9">
        <f t="shared" si="20"/>
        <v>350274967</v>
      </c>
      <c r="G154" s="9">
        <f t="shared" si="20"/>
        <v>0</v>
      </c>
      <c r="H154" s="9">
        <f t="shared" si="20"/>
        <v>0</v>
      </c>
    </row>
    <row r="155" spans="2:8" ht="13.5" thickBot="1" x14ac:dyDescent="0.25">
      <c r="B155" s="25"/>
      <c r="C155" s="31"/>
      <c r="D155" s="31"/>
      <c r="E155" s="31"/>
      <c r="F155" s="31"/>
      <c r="G155" s="31"/>
      <c r="H155" s="31"/>
    </row>
    <row r="156" spans="2:8" ht="13.5" thickBot="1" x14ac:dyDescent="0.25">
      <c r="B156" s="25" t="s">
        <v>14</v>
      </c>
      <c r="C156" s="32"/>
      <c r="D156" s="32"/>
      <c r="E156" s="32">
        <v>1761</v>
      </c>
      <c r="F156" s="32">
        <v>1752</v>
      </c>
      <c r="G156" s="32"/>
      <c r="H156" s="32"/>
    </row>
    <row r="157" spans="2:8" ht="15.75" x14ac:dyDescent="0.2">
      <c r="B157" s="30"/>
    </row>
    <row r="163" spans="2:6" ht="15.75" x14ac:dyDescent="0.25">
      <c r="B163" s="17" t="s">
        <v>43</v>
      </c>
      <c r="C163" s="18"/>
      <c r="E163" s="19" t="s">
        <v>44</v>
      </c>
      <c r="F163" s="20"/>
    </row>
    <row r="164" spans="2:6" ht="15.75" x14ac:dyDescent="0.25">
      <c r="B164" s="21" t="s">
        <v>45</v>
      </c>
      <c r="C164" s="22"/>
      <c r="E164" s="19" t="s">
        <v>60</v>
      </c>
      <c r="F164" s="20"/>
    </row>
  </sheetData>
  <mergeCells count="25">
    <mergeCell ref="C129:C131"/>
    <mergeCell ref="D129:D131"/>
    <mergeCell ref="B86:H86"/>
    <mergeCell ref="C87:C89"/>
    <mergeCell ref="D87:D89"/>
    <mergeCell ref="B106:H106"/>
    <mergeCell ref="C107:C109"/>
    <mergeCell ref="D107:D109"/>
    <mergeCell ref="B67:H67"/>
    <mergeCell ref="C68:C70"/>
    <mergeCell ref="D68:D70"/>
    <mergeCell ref="B125:H126"/>
    <mergeCell ref="B128:H128"/>
    <mergeCell ref="B26:H26"/>
    <mergeCell ref="C27:C29"/>
    <mergeCell ref="D27:D29"/>
    <mergeCell ref="B48:H48"/>
    <mergeCell ref="C49:C51"/>
    <mergeCell ref="D49:D51"/>
    <mergeCell ref="B3:H3"/>
    <mergeCell ref="B4:H4"/>
    <mergeCell ref="B5:H5"/>
    <mergeCell ref="D7:D9"/>
    <mergeCell ref="B6:H6"/>
    <mergeCell ref="C7:C9"/>
  </mergeCells>
  <pageMargins left="0.55000000000000004" right="0.15748031496062992" top="0.39370078740157483" bottom="0.43307086614173229" header="0.31496062992125984" footer="0.31496062992125984"/>
  <pageSetup paperSize="9" scale="69" orientation="portrait" r:id="rId1"/>
  <rowBreaks count="2" manualBreakCount="2">
    <brk id="65" max="7" man="1"/>
    <brk id="123" max="16383" man="1"/>
  </rowBreaks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htoC3uhuWfEsc9x8R+Plxo8082HeOP6t/o4jegTt+7k=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2Wh/9l8Vz2FjP8jt1cPFl8HSK1/9+GXEzxCgV35VBlU=</DigestValue>
    </Reference>
  </SignedInfo>
  <SignatureValue>eNeYvzM5QPdRRIMGan2zYMeRWrcW1TL5aZgASFcIfIDSB1tV5lZTtRfRd6u3dG2ynaZWoGKXA65n
Bx8UZJZ4igbpS2paclLReoMlMhC9liRgX0Wgg3/hnF/12HAXxSFlCNBSpU0qakTgQbqJYrVa5CVZ
9vN6LkzJ1SrBrcE3iNBJs7tt2K4fcILMJAzxTLQvPMsQIEPpF1T5MJza42AYtbXR10LZX/dHH7hM
05eVKP3yQcY4702XyJ5sDA8pxbJZnSRHSswJmgi+OCgosTWHN37cNgBYZbQwyM5X+xy8Iz8HgukO
mQW0LVoxMThgYPKjXCuhaih11QYCIhwgZ1DbYA==</SignatureValue>
  <KeyInfo>
    <X509Data>
      <X509Certificate>MIIHfTCCBWWgAwIBAgIIYd6gmm576IwwDQYJKoZIhvcNAQELBQAweDELMAkGA1UEBhMCQkcxGDAWBgNVBGETD05UUkJHLTIwMTIzMDQyNjESMBAGA1UEChMJQk9SSUNBIEFEMRAwDgYDVQQLEwdCLVRydXN0MSkwJwYDVQQDEyBCLVRydXN0IE9wZXJhdGlvbmFsIFF1YWxpZmllZCBDQTAeFw0yNTExMTgwMDAwMDBaFw0yNjExMTgwMDAwMDBaMIHmMSowKAYJKoZIhvcNAQkBFhttbWluY2hldmFAbXRjLmdvdmVybm1lbnQuYmcxMTAvBgNVBAoMKE1JTklTVFJZIE9GIFRSQU5TUE9SVCBBTkQgQ09NTVVOSUNBVElPTlMxGDAWBgNVBGEMD05UUkJHLTAwMDY5NTM4ODERMA8GA1UEBAwITUlOQ0hFVkExDzANBgNVBCoMBk1BUklZQTEZMBcGA1UEBRMQUE5PQkctNjUwOTI0NjkzMDEfMB0GA1UEAwwWTUFSSVlBIElMSUVWQSBNSU5DSEVWQTELMAkGA1UEBhMCQkcwggEiMA0GCSqGSIb3DQEBAQUAA4IBDwAwggEKAoIBAQDAPDztyQKqVVKY/D5AEVy7oqecXVr+s8pmeNNMZNjDVtW76tgopyoP8JRAhfkUuMeNaAjTZxZk/mLSgecHbIJoong3N3xK9/tMKeeUAb4kiaIRJEFt9LlXRUD02mn8Gf1QMJewLZxHwIzFTi4oSMii1nhsg55p36EMik8UWZ2Mxt2RpvBMxFo48gaB4EO3QGC+Jm2F0y616BqzblzFlom89q6YxkndZ2hHnd7JhONFpRuVkX6fsHXlhbBm4NRQEIelpUeYiERFm2tLKF70XniX3608pB7YMT44mQuzBWylgN4YSJlGsTvlYRLmsR8UsMCYptzq/LYQXnrAlHVrBTd7AgMBAAGjggKaMIICljAdBgNVHQ4EFgQUaA+ah46vnjTStHeikT7eJ5wZDx0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JgYDVR0RBB8wHYEbbW1pbmNoZXZhQG10Yy5nb3Zlcm5tZW50LmJnMA0GCSqGSIb3DQEBCwUAA4ICAQAevM1g+qftD57nV7Vy69CsT8GWmtkF5LMJpYS+qVbfsZcxemdZrLCzevKbNDMjeKoOHyboTdkVddP0N01WIeSyTQw6um77wJ8XfPrOZxHFM3qMmgoPdbXgnRkrUlYOE1EYlICxmxAx9OOhGXxVSoBz6wxvxe2sYmm19wpyymE130kksc1LJ9lCTG4Jk9U3qeIAgTbxle8lgsp49I2VH/OUSeSoUpBedwXP5VCfDWoXlNqCaq4lNt9l7thdlIqjhX0Ouxr/90vjkWCDbK++FWSTjg9Li1TnP14xMHVymRkbG1jROCHJTDiGc1v64kyXzGclWdFgJuwv3CuL9fDJbBlimmyJIT9GHqaLIRbw6m9Ja19ATw6wNXEvqvOeqCbLnz5YlJShMZ/6NnpnPzkdyJNUDZ3WvAr5d36D3pxudk2KH6vL9sk5ES/CmBCh4OyHPvdfWTpm6mPOyNINxIgcN1UfwS0/NUVI45+6QMetnjmrBocTqJmFkABGxXxOuBInBYGfKNilu3Sxd1Ww82RE5AbXC4GOLNkAEvoh0tGTvEp4HwkYpy6b218DkEBioD70e6OM8/Bq0iGnE9k0DKzTaxQe3285UQNd/b01eQT/hNgQeq0seS/xgFFOjdLTKHwxiFtmTAkXa9QuhW9HswjapHwfIRgdLi9KRVJ9s8E4QKYy+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yVufr8iyaT1PaLVMBuerH5A0jvNFWUr2LGQoVrxEYbI=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RomTMMvVhRYtQOnImOKPoxjxN8PYsBqpyOTWy+4ZYSI=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KLh/iAbz/ENpuXIlufiaQtyWHkBoyyHn/FDGl4r9Res=</DigestValue>
      </Reference>
      <Reference URI="/xl/sharedStrings.xml?ContentType=application/vnd.openxmlformats-officedocument.spreadsheetml.sharedStrings+xml">
        <DigestMethod Algorithm="http://www.w3.org/2001/04/xmlenc#sha256"/>
        <DigestValue>l9AXuV4FMqfpT+Pqte6s/xoSvAxQZu5jIFRh2yVwURc=</DigestValue>
      </Reference>
      <Reference URI="/xl/styles.xml?ContentType=application/vnd.openxmlformats-officedocument.spreadsheetml.styles+xml">
        <DigestMethod Algorithm="http://www.w3.org/2001/04/xmlenc#sha256"/>
        <DigestValue>kt7xZgzggEVYTiTzZWTH8KiUwAIEm+eedfqLwcyVqdo=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Qk0e5f6df6sf0R+NOC7fM34nJAQkvcI3GuVaO3ICRfI=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kekMkrRfQftG5rdfWj+ZcIPv76q8L4HaC/dxUkT0P8Q=</DigestValue>
      </Reference>
      <Reference URI="/xl/worksheets/sheet2.xml?ContentType=application/vnd.openxmlformats-officedocument.spreadsheetml.worksheet+xml">
        <DigestMethod Algorithm="http://www.w3.org/2001/04/xmlenc#sha256"/>
        <DigestValue>f8P2DDgBzc8309RpfYajTrUUjDQGVd7t5ioZW+7dkVw=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2026-07-30T07:16:24Z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2026-07-30T07:16:24Z</xd:SigningTime>
          <xd:SigningCertificate>
            <xd:Cert>
              <xd:CertDigest>
                <DigestMethod Algorithm="http://www.w3.org/2001/04/xmlenc#sha256"/>
                <DigestValue>jp8w5xNN7x8o1xFvOn06LkrTRDLZXEMbAKhY51J4500=</DigestValue>
              </xd:CertDigest>
              <xd:IssuerSerial>
                <X509IssuerName>CN=B-Trust Operational Qualified CA, OU=B-Trust, O=BORICA AD, OID.2.5.4.97=NTRBG-201230426, C=BG</X509IssuerName>
                <X509SerialNumber>7052250651647797388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политики+програми</vt:lpstr>
      <vt:lpstr>Програми</vt:lpstr>
      <vt:lpstr>Програми!Print_Area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Maria Mincheva</cp:lastModifiedBy>
  <cp:lastPrinted>2026-07-28T08:38:43Z</cp:lastPrinted>
  <dcterms:created xsi:type="dcterms:W3CDTF">2016-04-01T09:51:31Z</dcterms:created>
  <dcterms:modified xsi:type="dcterms:W3CDTF">2026-07-30T07:16:17Z</dcterms:modified>
</cp:coreProperties>
</file>