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calcMode="autoNoTable"/>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7" i="1" l="1"/>
  <c r="J96" i="1"/>
  <c r="I96" i="1"/>
  <c r="H96" i="1"/>
  <c r="G96" i="1"/>
  <c r="F96" i="1" s="1"/>
  <c r="E96" i="1"/>
  <c r="J95" i="1"/>
  <c r="I95" i="1"/>
  <c r="H95" i="1"/>
  <c r="G95" i="1"/>
  <c r="E95" i="1"/>
  <c r="J94" i="1"/>
  <c r="I94" i="1"/>
  <c r="H94" i="1"/>
  <c r="G94" i="1"/>
  <c r="F94" i="1"/>
  <c r="E94" i="1"/>
  <c r="J93" i="1"/>
  <c r="I93" i="1"/>
  <c r="H93" i="1"/>
  <c r="G93" i="1"/>
  <c r="F93" i="1"/>
  <c r="E93" i="1"/>
  <c r="J92" i="1"/>
  <c r="I92" i="1"/>
  <c r="H92" i="1"/>
  <c r="G92" i="1"/>
  <c r="E92" i="1"/>
  <c r="J91" i="1"/>
  <c r="I91" i="1"/>
  <c r="H91" i="1"/>
  <c r="G91" i="1"/>
  <c r="F91" i="1" s="1"/>
  <c r="E91" i="1"/>
  <c r="J90" i="1"/>
  <c r="I90" i="1"/>
  <c r="H90" i="1"/>
  <c r="G90" i="1"/>
  <c r="F90" i="1"/>
  <c r="E90" i="1"/>
  <c r="J89" i="1"/>
  <c r="F89" i="1" s="1"/>
  <c r="I89" i="1"/>
  <c r="H89" i="1"/>
  <c r="G89" i="1"/>
  <c r="E89" i="1"/>
  <c r="J88" i="1"/>
  <c r="J86" i="1" s="1"/>
  <c r="I88" i="1"/>
  <c r="I86" i="1" s="1"/>
  <c r="H88" i="1"/>
  <c r="G88" i="1"/>
  <c r="E88" i="1"/>
  <c r="J87" i="1"/>
  <c r="I87" i="1"/>
  <c r="H87" i="1"/>
  <c r="H86" i="1" s="1"/>
  <c r="G87" i="1"/>
  <c r="F87" i="1" s="1"/>
  <c r="E87" i="1"/>
  <c r="E86" i="1" s="1"/>
  <c r="M86" i="1"/>
  <c r="L86" i="1"/>
  <c r="K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F79" i="1" s="1"/>
  <c r="I79" i="1"/>
  <c r="H79" i="1"/>
  <c r="G79" i="1"/>
  <c r="E79" i="1"/>
  <c r="J78" i="1"/>
  <c r="I78" i="1"/>
  <c r="I77" i="1" s="1"/>
  <c r="H78" i="1"/>
  <c r="F78" i="1" s="1"/>
  <c r="G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G73" i="1"/>
  <c r="F73" i="1" s="1"/>
  <c r="E73" i="1"/>
  <c r="M72" i="1"/>
  <c r="L72" i="1"/>
  <c r="K72" i="1"/>
  <c r="J72" i="1"/>
  <c r="I72" i="1"/>
  <c r="H72" i="1"/>
  <c r="G72" i="1"/>
  <c r="F72" i="1" s="1"/>
  <c r="E72" i="1"/>
  <c r="M71" i="1"/>
  <c r="L71" i="1"/>
  <c r="K71" i="1"/>
  <c r="J71" i="1"/>
  <c r="I71" i="1"/>
  <c r="H71" i="1"/>
  <c r="G71" i="1"/>
  <c r="E71" i="1"/>
  <c r="E68" i="1" s="1"/>
  <c r="M70" i="1"/>
  <c r="L70" i="1"/>
  <c r="K70" i="1"/>
  <c r="J70" i="1"/>
  <c r="I70" i="1"/>
  <c r="H70" i="1"/>
  <c r="G70" i="1"/>
  <c r="F70" i="1"/>
  <c r="E70" i="1"/>
  <c r="M69" i="1"/>
  <c r="L69" i="1"/>
  <c r="L68" i="1" s="1"/>
  <c r="L66" i="1" s="1"/>
  <c r="K69" i="1"/>
  <c r="K68" i="1" s="1"/>
  <c r="K66" i="1" s="1"/>
  <c r="J69" i="1"/>
  <c r="J68" i="1" s="1"/>
  <c r="I69" i="1"/>
  <c r="H69" i="1"/>
  <c r="G69" i="1"/>
  <c r="F69" i="1" s="1"/>
  <c r="E69" i="1"/>
  <c r="M68" i="1"/>
  <c r="F67" i="1"/>
  <c r="J63" i="1"/>
  <c r="I63" i="1"/>
  <c r="H63" i="1"/>
  <c r="G63" i="1"/>
  <c r="F63" i="1" s="1"/>
  <c r="E63" i="1"/>
  <c r="J62" i="1"/>
  <c r="I62" i="1"/>
  <c r="H62" i="1"/>
  <c r="F62" i="1" s="1"/>
  <c r="G62" i="1"/>
  <c r="E62" i="1"/>
  <c r="F61" i="1"/>
  <c r="J60" i="1"/>
  <c r="I60" i="1"/>
  <c r="H60" i="1"/>
  <c r="G60" i="1"/>
  <c r="F60" i="1" s="1"/>
  <c r="E60" i="1"/>
  <c r="J59" i="1"/>
  <c r="I59" i="1"/>
  <c r="H59" i="1"/>
  <c r="G59" i="1"/>
  <c r="F59" i="1"/>
  <c r="E59" i="1"/>
  <c r="J58" i="1"/>
  <c r="I58" i="1"/>
  <c r="H58" i="1"/>
  <c r="G58" i="1"/>
  <c r="F58" i="1" s="1"/>
  <c r="E58" i="1"/>
  <c r="J57" i="1"/>
  <c r="I57" i="1"/>
  <c r="H57" i="1"/>
  <c r="H56" i="1" s="1"/>
  <c r="G57" i="1"/>
  <c r="E57" i="1"/>
  <c r="M56" i="1"/>
  <c r="L56" i="1"/>
  <c r="K56" i="1"/>
  <c r="J55" i="1"/>
  <c r="I55" i="1"/>
  <c r="F55" i="1" s="1"/>
  <c r="H55" i="1"/>
  <c r="G55" i="1"/>
  <c r="E55" i="1"/>
  <c r="J54" i="1"/>
  <c r="I54" i="1"/>
  <c r="H54" i="1"/>
  <c r="G54" i="1"/>
  <c r="F54" i="1" s="1"/>
  <c r="E54" i="1"/>
  <c r="J53" i="1"/>
  <c r="I53" i="1"/>
  <c r="H53" i="1"/>
  <c r="G53" i="1"/>
  <c r="E53" i="1"/>
  <c r="J52" i="1"/>
  <c r="I52" i="1"/>
  <c r="H52" i="1"/>
  <c r="G52" i="1"/>
  <c r="E52" i="1"/>
  <c r="J51" i="1"/>
  <c r="I51" i="1"/>
  <c r="H51" i="1"/>
  <c r="G51" i="1"/>
  <c r="F51" i="1" s="1"/>
  <c r="E51" i="1"/>
  <c r="J50" i="1"/>
  <c r="I50" i="1"/>
  <c r="H50" i="1"/>
  <c r="G50" i="1"/>
  <c r="F50" i="1"/>
  <c r="E50" i="1"/>
  <c r="J49" i="1"/>
  <c r="I49" i="1"/>
  <c r="H49" i="1"/>
  <c r="G49" i="1"/>
  <c r="E49" i="1"/>
  <c r="J48" i="1"/>
  <c r="I48" i="1"/>
  <c r="H48" i="1"/>
  <c r="G48" i="1"/>
  <c r="E48" i="1"/>
  <c r="J47" i="1"/>
  <c r="I47" i="1"/>
  <c r="H47" i="1"/>
  <c r="G47" i="1"/>
  <c r="F47" i="1"/>
  <c r="E47" i="1"/>
  <c r="J46" i="1"/>
  <c r="I46" i="1"/>
  <c r="H46" i="1"/>
  <c r="G46" i="1"/>
  <c r="F46" i="1"/>
  <c r="E46" i="1"/>
  <c r="J45" i="1"/>
  <c r="I45" i="1"/>
  <c r="H45" i="1"/>
  <c r="G45" i="1"/>
  <c r="E45" i="1"/>
  <c r="J44" i="1"/>
  <c r="I44" i="1"/>
  <c r="H44" i="1"/>
  <c r="G44" i="1"/>
  <c r="F44" i="1" s="1"/>
  <c r="E44" i="1"/>
  <c r="J43" i="1"/>
  <c r="I43" i="1"/>
  <c r="H43" i="1"/>
  <c r="G43" i="1"/>
  <c r="F43" i="1"/>
  <c r="E43" i="1"/>
  <c r="J42" i="1"/>
  <c r="I42" i="1"/>
  <c r="F42" i="1" s="1"/>
  <c r="H42" i="1"/>
  <c r="G42" i="1"/>
  <c r="E42" i="1"/>
  <c r="J41" i="1"/>
  <c r="I41" i="1"/>
  <c r="H41" i="1"/>
  <c r="G41" i="1"/>
  <c r="G39" i="1" s="1"/>
  <c r="G38" i="1" s="1"/>
  <c r="E41" i="1"/>
  <c r="J40" i="1"/>
  <c r="I40" i="1"/>
  <c r="H40" i="1"/>
  <c r="G40" i="1"/>
  <c r="F40" i="1" s="1"/>
  <c r="E40" i="1"/>
  <c r="M38" i="1"/>
  <c r="L38" i="1"/>
  <c r="K38" i="1"/>
  <c r="J37" i="1"/>
  <c r="I37" i="1"/>
  <c r="H37" i="1"/>
  <c r="G37" i="1"/>
  <c r="F37" i="1"/>
  <c r="E37" i="1"/>
  <c r="J36" i="1"/>
  <c r="I36" i="1"/>
  <c r="H36" i="1"/>
  <c r="G36" i="1"/>
  <c r="F36" i="1"/>
  <c r="E36" i="1"/>
  <c r="F35" i="1"/>
  <c r="F34" i="1"/>
  <c r="J33" i="1"/>
  <c r="I33" i="1"/>
  <c r="H33" i="1"/>
  <c r="G33" i="1"/>
  <c r="F33" i="1"/>
  <c r="E33" i="1"/>
  <c r="J32" i="1"/>
  <c r="I32" i="1"/>
  <c r="H32" i="1"/>
  <c r="G32" i="1"/>
  <c r="E32" i="1"/>
  <c r="J31" i="1"/>
  <c r="I31" i="1"/>
  <c r="I25" i="1" s="1"/>
  <c r="I22" i="1" s="1"/>
  <c r="H31" i="1"/>
  <c r="H25" i="1" s="1"/>
  <c r="H22" i="1" s="1"/>
  <c r="G31" i="1"/>
  <c r="F31" i="1" s="1"/>
  <c r="E31" i="1"/>
  <c r="J30" i="1"/>
  <c r="I30" i="1"/>
  <c r="H30" i="1"/>
  <c r="G30" i="1"/>
  <c r="F30" i="1"/>
  <c r="E30" i="1"/>
  <c r="J29" i="1"/>
  <c r="F29" i="1" s="1"/>
  <c r="I29" i="1"/>
  <c r="H29" i="1"/>
  <c r="G29" i="1"/>
  <c r="E29" i="1"/>
  <c r="J28" i="1"/>
  <c r="I28" i="1"/>
  <c r="H28" i="1"/>
  <c r="G28" i="1"/>
  <c r="E28" i="1"/>
  <c r="J27" i="1"/>
  <c r="I27" i="1"/>
  <c r="H27" i="1"/>
  <c r="G27" i="1"/>
  <c r="F27" i="1" s="1"/>
  <c r="E27" i="1"/>
  <c r="J26" i="1"/>
  <c r="F26" i="1" s="1"/>
  <c r="I26" i="1"/>
  <c r="H26" i="1"/>
  <c r="G26" i="1"/>
  <c r="E26" i="1"/>
  <c r="M25" i="1"/>
  <c r="L25" i="1"/>
  <c r="L22" i="1" s="1"/>
  <c r="L64" i="1" s="1"/>
  <c r="L65" i="1" s="1"/>
  <c r="K25" i="1"/>
  <c r="K22" i="1" s="1"/>
  <c r="K64" i="1" s="1"/>
  <c r="K65" i="1" s="1"/>
  <c r="F24" i="1"/>
  <c r="J23" i="1"/>
  <c r="I23" i="1"/>
  <c r="H23" i="1"/>
  <c r="G23" i="1"/>
  <c r="F23" i="1"/>
  <c r="E23" i="1"/>
  <c r="M22" i="1"/>
  <c r="M64" i="1" s="1"/>
  <c r="F15" i="1"/>
  <c r="E15" i="1"/>
  <c r="F13" i="1"/>
  <c r="E13" i="1"/>
  <c r="B13" i="1"/>
  <c r="I11" i="1"/>
  <c r="H11" i="1"/>
  <c r="F11" i="1"/>
  <c r="B11" i="1"/>
  <c r="B8" i="1"/>
  <c r="F45" i="1" l="1"/>
  <c r="H68" i="1"/>
  <c r="J77" i="1"/>
  <c r="J66" i="1" s="1"/>
  <c r="E25" i="1"/>
  <c r="E22" i="1" s="1"/>
  <c r="E64" i="1" s="1"/>
  <c r="J25" i="1"/>
  <c r="J22" i="1" s="1"/>
  <c r="J64" i="1" s="1"/>
  <c r="F41" i="1"/>
  <c r="F39" i="1" s="1"/>
  <c r="F38" i="1" s="1"/>
  <c r="I68" i="1"/>
  <c r="E77" i="1"/>
  <c r="E66" i="1" s="1"/>
  <c r="H39" i="1"/>
  <c r="H38" i="1" s="1"/>
  <c r="H64" i="1" s="1"/>
  <c r="F71" i="1"/>
  <c r="F68" i="1" s="1"/>
  <c r="F32" i="1"/>
  <c r="F25" i="1" s="1"/>
  <c r="F22" i="1" s="1"/>
  <c r="I39" i="1"/>
  <c r="I38" i="1" s="1"/>
  <c r="F52" i="1"/>
  <c r="F53" i="1"/>
  <c r="M66" i="1"/>
  <c r="G77" i="1"/>
  <c r="F92" i="1"/>
  <c r="J39" i="1"/>
  <c r="J38" i="1" s="1"/>
  <c r="E56" i="1"/>
  <c r="I56" i="1"/>
  <c r="H77" i="1"/>
  <c r="F95" i="1"/>
  <c r="F28" i="1"/>
  <c r="E39" i="1"/>
  <c r="E38" i="1" s="1"/>
  <c r="F48" i="1"/>
  <c r="F49" i="1"/>
  <c r="F57" i="1"/>
  <c r="F56" i="1" s="1"/>
  <c r="J56" i="1"/>
  <c r="F88" i="1"/>
  <c r="F86" i="1" s="1"/>
  <c r="I64" i="1"/>
  <c r="M65" i="1"/>
  <c r="H66" i="1"/>
  <c r="I66" i="1"/>
  <c r="F77" i="1"/>
  <c r="G25" i="1"/>
  <c r="G22" i="1" s="1"/>
  <c r="G68" i="1"/>
  <c r="G56" i="1"/>
  <c r="G86" i="1"/>
  <c r="F64" i="1" l="1"/>
  <c r="F66" i="1"/>
  <c r="F65" i="1"/>
  <c r="F105" i="1"/>
  <c r="H105" i="1"/>
  <c r="H65" i="1"/>
  <c r="E65" i="1"/>
  <c r="E105" i="1"/>
  <c r="J65" i="1"/>
  <c r="J105" i="1"/>
  <c r="G66" i="1"/>
  <c r="G64" i="1"/>
  <c r="I105" i="1"/>
  <c r="I65" i="1"/>
  <c r="G65" i="1" l="1"/>
  <c r="B105" i="1" s="1"/>
  <c r="G105" i="1"/>
  <c r="B6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<sst xmlns="http://schemas.openxmlformats.org/spreadsheetml/2006/main" count="247" uniqueCount="175">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</sst>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B3+balance%202026/30.06.2026/B3_2026_02_23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46203</v>
          </cell>
          <cell r="H9">
            <v>695388</v>
          </cell>
        </row>
        <row r="12">
          <cell r="B12" t="str">
            <v>Министерство на транспорта и съобщенията</v>
          </cell>
          <cell r="E12" t="str">
            <v>код по ЕБК:</v>
          </cell>
          <cell r="F12" t="str">
            <v>2300</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230066</v>
          </cell>
          <cell r="H74">
            <v>126378</v>
          </cell>
          <cell r="I74">
            <v>4267</v>
          </cell>
          <cell r="J74">
            <v>0</v>
          </cell>
        </row>
        <row r="77">
          <cell r="G77">
            <v>67239</v>
          </cell>
          <cell r="I77">
            <v>4267</v>
          </cell>
        </row>
        <row r="78">
          <cell r="G78">
            <v>161681</v>
          </cell>
        </row>
        <row r="90">
          <cell r="E90">
            <v>0</v>
          </cell>
          <cell r="G90">
            <v>8091034</v>
          </cell>
          <cell r="H90">
            <v>307407</v>
          </cell>
          <cell r="I90">
            <v>0</v>
          </cell>
          <cell r="J90">
            <v>0</v>
          </cell>
        </row>
        <row r="94">
          <cell r="E94">
            <v>0</v>
          </cell>
          <cell r="G94">
            <v>0</v>
          </cell>
          <cell r="H94">
            <v>0</v>
          </cell>
          <cell r="I94">
            <v>0</v>
          </cell>
          <cell r="J94">
            <v>0</v>
          </cell>
        </row>
        <row r="106">
          <cell r="E106">
            <v>0</v>
          </cell>
          <cell r="G106">
            <v>1122857</v>
          </cell>
          <cell r="H106">
            <v>226</v>
          </cell>
          <cell r="I106">
            <v>0</v>
          </cell>
          <cell r="J106">
            <v>265176</v>
          </cell>
        </row>
        <row r="110">
          <cell r="E110">
            <v>0</v>
          </cell>
          <cell r="G110">
            <v>2307</v>
          </cell>
          <cell r="H110">
            <v>-4014</v>
          </cell>
          <cell r="I110">
            <v>1303</v>
          </cell>
          <cell r="J110">
            <v>-265176</v>
          </cell>
        </row>
        <row r="119">
          <cell r="E119">
            <v>0</v>
          </cell>
          <cell r="G119">
            <v>-2509208</v>
          </cell>
          <cell r="H119">
            <v>0</v>
          </cell>
          <cell r="I119">
            <v>0</v>
          </cell>
          <cell r="J119">
            <v>0</v>
          </cell>
        </row>
        <row r="123">
          <cell r="E123">
            <v>0</v>
          </cell>
          <cell r="G123">
            <v>600</v>
          </cell>
          <cell r="H123">
            <v>0</v>
          </cell>
          <cell r="I123">
            <v>0</v>
          </cell>
          <cell r="J123">
            <v>0</v>
          </cell>
        </row>
        <row r="135">
          <cell r="G135">
            <v>11964594</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12499074</v>
          </cell>
          <cell r="H187">
            <v>0</v>
          </cell>
          <cell r="I187">
            <v>13456</v>
          </cell>
          <cell r="J187">
            <v>2287662</v>
          </cell>
        </row>
        <row r="190">
          <cell r="E190">
            <v>0</v>
          </cell>
          <cell r="G190">
            <v>1497531</v>
          </cell>
          <cell r="H190">
            <v>0</v>
          </cell>
          <cell r="I190">
            <v>109</v>
          </cell>
          <cell r="J190">
            <v>166362</v>
          </cell>
        </row>
        <row r="196">
          <cell r="E196">
            <v>0</v>
          </cell>
          <cell r="G196">
            <v>0</v>
          </cell>
          <cell r="H196">
            <v>0</v>
          </cell>
          <cell r="I196">
            <v>0</v>
          </cell>
          <cell r="J196">
            <v>3592061</v>
          </cell>
        </row>
        <row r="204">
          <cell r="E204">
            <v>0</v>
          </cell>
          <cell r="G204">
            <v>0</v>
          </cell>
          <cell r="H204">
            <v>0</v>
          </cell>
          <cell r="I204">
            <v>0</v>
          </cell>
          <cell r="J204">
            <v>0</v>
          </cell>
        </row>
        <row r="205">
          <cell r="E205">
            <v>0</v>
          </cell>
          <cell r="G205">
            <v>5976766</v>
          </cell>
          <cell r="H205">
            <v>387</v>
          </cell>
          <cell r="I205">
            <v>190577</v>
          </cell>
          <cell r="J205">
            <v>0</v>
          </cell>
        </row>
        <row r="223">
          <cell r="E223">
            <v>0</v>
          </cell>
          <cell r="G223">
            <v>271057</v>
          </cell>
          <cell r="H223">
            <v>0</v>
          </cell>
          <cell r="I223">
            <v>3062</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248991</v>
          </cell>
          <cell r="H238">
            <v>126673</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197354999</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16942</v>
          </cell>
          <cell r="H274">
            <v>0</v>
          </cell>
          <cell r="I274">
            <v>0</v>
          </cell>
          <cell r="J274">
            <v>0</v>
          </cell>
        </row>
        <row r="275">
          <cell r="E275">
            <v>0</v>
          </cell>
          <cell r="G275">
            <v>0</v>
          </cell>
          <cell r="H275">
            <v>0</v>
          </cell>
          <cell r="I275">
            <v>0</v>
          </cell>
          <cell r="J275">
            <v>0</v>
          </cell>
        </row>
        <row r="278">
          <cell r="E278">
            <v>0</v>
          </cell>
          <cell r="G278">
            <v>64750</v>
          </cell>
          <cell r="H278">
            <v>0</v>
          </cell>
          <cell r="I278">
            <v>0</v>
          </cell>
          <cell r="J278">
            <v>0</v>
          </cell>
        </row>
        <row r="279">
          <cell r="E279">
            <v>0</v>
          </cell>
          <cell r="G279">
            <v>70102</v>
          </cell>
          <cell r="H279">
            <v>0</v>
          </cell>
          <cell r="I279">
            <v>0</v>
          </cell>
          <cell r="J279">
            <v>0</v>
          </cell>
        </row>
        <row r="287">
          <cell r="E287">
            <v>0</v>
          </cell>
          <cell r="G287">
            <v>8927</v>
          </cell>
          <cell r="H287">
            <v>0</v>
          </cell>
          <cell r="I287">
            <v>0</v>
          </cell>
          <cell r="J287">
            <v>0</v>
          </cell>
        </row>
        <row r="290">
          <cell r="E290">
            <v>0</v>
          </cell>
          <cell r="G290">
            <v>0</v>
          </cell>
          <cell r="H290">
            <v>0</v>
          </cell>
          <cell r="I290">
            <v>0</v>
          </cell>
          <cell r="J290">
            <v>0</v>
          </cell>
        </row>
        <row r="291">
          <cell r="E291">
            <v>0</v>
          </cell>
          <cell r="G291">
            <v>125885479</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297702670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5541933</v>
          </cell>
          <cell r="H394">
            <v>0</v>
          </cell>
          <cell r="I394">
            <v>0</v>
          </cell>
          <cell r="J394">
            <v>0</v>
          </cell>
        </row>
        <row r="399">
          <cell r="E399">
            <v>0</v>
          </cell>
          <cell r="G399">
            <v>-2462262</v>
          </cell>
          <cell r="H399">
            <v>0</v>
          </cell>
          <cell r="I399">
            <v>-1971</v>
          </cell>
          <cell r="J399">
            <v>-2294</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58472039</v>
          </cell>
        </row>
        <row r="429">
          <cell r="E429">
            <v>0</v>
          </cell>
          <cell r="G429">
            <v>0</v>
          </cell>
          <cell r="H429">
            <v>0</v>
          </cell>
          <cell r="I429">
            <v>0</v>
          </cell>
          <cell r="J429">
            <v>0</v>
          </cell>
        </row>
        <row r="464">
          <cell r="E464">
            <v>0</v>
          </cell>
          <cell r="G464">
            <v>0</v>
          </cell>
          <cell r="H464">
            <v>0</v>
          </cell>
          <cell r="I464">
            <v>0</v>
          </cell>
          <cell r="J464">
            <v>0</v>
          </cell>
        </row>
        <row r="472">
          <cell r="G472">
            <v>-25000000</v>
          </cell>
        </row>
        <row r="474">
          <cell r="E474">
            <v>0</v>
          </cell>
          <cell r="G474">
            <v>0</v>
          </cell>
          <cell r="H474">
            <v>0</v>
          </cell>
          <cell r="I474">
            <v>0</v>
          </cell>
          <cell r="J474">
            <v>0</v>
          </cell>
        </row>
        <row r="483">
          <cell r="H483">
            <v>1838632</v>
          </cell>
        </row>
        <row r="496">
          <cell r="G496">
            <v>-1846702</v>
          </cell>
          <cell r="H496">
            <v>-1834883</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2321738</v>
          </cell>
          <cell r="H527">
            <v>-490521</v>
          </cell>
          <cell r="I527">
            <v>-5067</v>
          </cell>
          <cell r="J527">
            <v>-21012</v>
          </cell>
        </row>
        <row r="534">
          <cell r="E534">
            <v>0</v>
          </cell>
          <cell r="G534">
            <v>48737948</v>
          </cell>
          <cell r="H534">
            <v>0</v>
          </cell>
          <cell r="I534">
            <v>0</v>
          </cell>
          <cell r="J534">
            <v>-52402648</v>
          </cell>
        </row>
        <row r="539">
          <cell r="E539">
            <v>0</v>
          </cell>
          <cell r="G539">
            <v>0</v>
          </cell>
          <cell r="H539">
            <v>0</v>
          </cell>
          <cell r="I539">
            <v>0</v>
          </cell>
          <cell r="J539">
            <v>0</v>
          </cell>
        </row>
        <row r="547">
          <cell r="E547">
            <v>0</v>
          </cell>
          <cell r="G547">
            <v>8980</v>
          </cell>
          <cell r="H547">
            <v>-5982</v>
          </cell>
          <cell r="I547">
            <v>0</v>
          </cell>
          <cell r="J547">
            <v>0</v>
          </cell>
        </row>
        <row r="570">
          <cell r="H570">
            <v>0</v>
          </cell>
          <cell r="I570">
            <v>0</v>
          </cell>
          <cell r="J570">
            <v>0</v>
          </cell>
        </row>
        <row r="571">
          <cell r="G571">
            <v>0</v>
          </cell>
          <cell r="H571">
            <v>540468</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H577">
            <v>-162</v>
          </cell>
          <cell r="I577">
            <v>0</v>
          </cell>
          <cell r="J577">
            <v>0</v>
          </cell>
        </row>
        <row r="578">
          <cell r="H578">
            <v>0</v>
          </cell>
          <cell r="I578">
            <v>0</v>
          </cell>
          <cell r="J578">
            <v>0</v>
          </cell>
        </row>
        <row r="579">
          <cell r="G579">
            <v>0</v>
          </cell>
          <cell r="I579">
            <v>0</v>
          </cell>
          <cell r="J579">
            <v>0</v>
          </cell>
        </row>
        <row r="580">
          <cell r="G580">
            <v>0</v>
          </cell>
          <cell r="H580">
            <v>0</v>
          </cell>
          <cell r="I580">
            <v>-41511</v>
          </cell>
          <cell r="J580">
            <v>0</v>
          </cell>
        </row>
        <row r="581">
          <cell r="G581">
            <v>0</v>
          </cell>
          <cell r="H581">
            <v>0</v>
          </cell>
          <cell r="J581">
            <v>0</v>
          </cell>
        </row>
        <row r="582">
          <cell r="G582">
            <v>-42611</v>
          </cell>
          <cell r="H582">
            <v>-48911</v>
          </cell>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G592">
            <v>-20721</v>
          </cell>
          <cell r="H592">
            <v>0</v>
          </cell>
          <cell r="I592">
            <v>0</v>
          </cell>
          <cell r="J592">
            <v>0</v>
          </cell>
        </row>
        <row r="593">
          <cell r="H593">
            <v>0</v>
          </cell>
          <cell r="I593">
            <v>0</v>
          </cell>
          <cell r="J593">
            <v>0</v>
          </cell>
        </row>
        <row r="594">
          <cell r="E594">
            <v>0</v>
          </cell>
          <cell r="G594">
            <v>51395</v>
          </cell>
          <cell r="H594">
            <v>-301578</v>
          </cell>
          <cell r="I594">
            <v>250183</v>
          </cell>
          <cell r="J594">
            <v>0</v>
          </cell>
        </row>
        <row r="597">
          <cell r="E597">
            <v>0</v>
          </cell>
          <cell r="G597">
            <v>227775</v>
          </cell>
          <cell r="H597">
            <v>-301578</v>
          </cell>
          <cell r="I597">
            <v>73803</v>
          </cell>
          <cell r="J597">
            <v>0</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O112" sqref="O112"/>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 xml:space="preserve">                                  ОТЧЕТ ЗА КАСОВОТО ИЗПЪЛНЕНИЕ НА БЮДЖЕТА</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46203</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0</v>
      </c>
      <c r="F15" s="41" t="str">
        <f>[1]OTCHET!F15</f>
        <v>БЮДЖЕТ</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19337817</v>
      </c>
      <c r="G22" s="103">
        <f t="shared" si="0"/>
        <v>18902250</v>
      </c>
      <c r="H22" s="104">
        <f t="shared" si="0"/>
        <v>429997</v>
      </c>
      <c r="I22" s="104">
        <f t="shared" si="0"/>
        <v>5570</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19337817</v>
      </c>
      <c r="G25" s="128">
        <f t="shared" ref="G25:M25" si="2">+G26+G30+G31+G32+G33</f>
        <v>18902250</v>
      </c>
      <c r="H25" s="129">
        <f>+H26+H30+H31+H32+H33</f>
        <v>429997</v>
      </c>
      <c r="I25" s="129">
        <f>+I26+I30+I31+I32+I33</f>
        <v>5570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360711</v>
      </c>
      <c r="G26" s="134">
        <f>[1]OTCHET!G74</f>
        <v>230066</v>
      </c>
      <c r="H26" s="135">
        <f>[1]OTCHET!H74</f>
        <v>126378</v>
      </c>
      <c r="I26" s="135">
        <f>[1]OTCHET!I74</f>
        <v>4267</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71506</v>
      </c>
      <c r="G28" s="149">
        <f>[1]OTCHET!G77</f>
        <v>67239</v>
      </c>
      <c r="H28" s="150">
        <f>[1]OTCHET!H77</f>
        <v>0</v>
      </c>
      <c r="I28" s="150">
        <f>[1]OTCHET!I77</f>
        <v>4267</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161681</v>
      </c>
      <c r="G29" s="157">
        <f>+[1]OTCHET!G78+[1]OTCHET!G79</f>
        <v>161681</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8398441</v>
      </c>
      <c r="G30" s="163">
        <f>[1]OTCHET!G90+[1]OTCHET!G93+[1]OTCHET!G94</f>
        <v>8091034</v>
      </c>
      <c r="H30" s="164">
        <f>[1]OTCHET!H90+[1]OTCHET!H93+[1]OTCHET!H94</f>
        <v>307407</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1388259</v>
      </c>
      <c r="G31" s="169">
        <f>[1]OTCHET!G106</f>
        <v>1122857</v>
      </c>
      <c r="H31" s="170">
        <f>[1]OTCHET!H106</f>
        <v>226</v>
      </c>
      <c r="I31" s="170">
        <f>[1]OTCHET!I106</f>
        <v>0</v>
      </c>
      <c r="J31" s="171">
        <f>[1]OTCHET!J106</f>
        <v>265176</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9189806</v>
      </c>
      <c r="G32" s="169">
        <f>[1]OTCHET!G110+[1]OTCHET!G119+[1]OTCHET!G135+[1]OTCHET!G136</f>
        <v>9457693</v>
      </c>
      <c r="H32" s="170">
        <f>[1]OTCHET!H110+[1]OTCHET!H119+[1]OTCHET!H135+[1]OTCHET!H136</f>
        <v>-4014</v>
      </c>
      <c r="I32" s="170">
        <f>[1]OTCHET!I110+[1]OTCHET!I119+[1]OTCHET!I135+[1]OTCHET!I136</f>
        <v>1303</v>
      </c>
      <c r="J32" s="171">
        <f>[1]OTCHET!J110+[1]OTCHET!J119+[1]OTCHET!J135+[1]OTCHET!J136</f>
        <v>-265176</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600</v>
      </c>
      <c r="G33" s="121">
        <f>[1]OTCHET!G123</f>
        <v>600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350274967</v>
      </c>
      <c r="G38" s="210">
        <f t="shared" si="3"/>
        <v>343894618</v>
      </c>
      <c r="H38" s="211">
        <f t="shared" si="3"/>
        <v>127060</v>
      </c>
      <c r="I38" s="211">
        <f t="shared" si="3"/>
        <v>207204</v>
      </c>
      <c r="J38" s="212">
        <f t="shared" si="3"/>
        <v>6046085</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20056255</v>
      </c>
      <c r="G39" s="222">
        <f t="shared" si="4"/>
        <v>13996605</v>
      </c>
      <c r="H39" s="223">
        <f t="shared" si="4"/>
        <v>0</v>
      </c>
      <c r="I39" s="223">
        <f t="shared" si="4"/>
        <v>13565</v>
      </c>
      <c r="J39" s="224">
        <f t="shared" si="4"/>
        <v>6046085</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14800192</v>
      </c>
      <c r="G40" s="230">
        <f>[1]OTCHET!G187</f>
        <v>12499074</v>
      </c>
      <c r="H40" s="231">
        <f>[1]OTCHET!H187</f>
        <v>0</v>
      </c>
      <c r="I40" s="231">
        <f>[1]OTCHET!I187</f>
        <v>13456</v>
      </c>
      <c r="J40" s="232">
        <f>[1]OTCHET!J187</f>
        <v>2287662</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1664002</v>
      </c>
      <c r="G41" s="238">
        <f>[1]OTCHET!G190</f>
        <v>1497531</v>
      </c>
      <c r="H41" s="239">
        <f>[1]OTCHET!H190</f>
        <v>0</v>
      </c>
      <c r="I41" s="239">
        <f>[1]OTCHET!I190</f>
        <v>109</v>
      </c>
      <c r="J41" s="240">
        <f>[1]OTCHET!J190</f>
        <v>166362</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3592061</v>
      </c>
      <c r="G42" s="245">
        <f>+[1]OTCHET!G196+[1]OTCHET!G204</f>
        <v>0</v>
      </c>
      <c r="H42" s="246">
        <f>+[1]OTCHET!H196+[1]OTCHET!H204</f>
        <v>0</v>
      </c>
      <c r="I42" s="246">
        <f>+[1]OTCHET!I196+[1]OTCHET!I204</f>
        <v>0</v>
      </c>
      <c r="J42" s="247">
        <f>+[1]OTCHET!J196+[1]OTCHET!J204</f>
        <v>3592061</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6458791</v>
      </c>
      <c r="G43" s="251">
        <f>+[1]OTCHET!G205+[1]OTCHET!G223+[1]OTCHET!G274</f>
        <v>6264765</v>
      </c>
      <c r="H43" s="252">
        <f>+[1]OTCHET!H205+[1]OTCHET!H223+[1]OTCHET!H274</f>
        <v>387</v>
      </c>
      <c r="I43" s="252">
        <f>+[1]OTCHET!I205+[1]OTCHET!I223+[1]OTCHET!I274</f>
        <v>193639</v>
      </c>
      <c r="J43" s="253">
        <f>+[1]OTCHET!J205+[1]OTCHET!J223+[1]OTCHET!J274</f>
        <v>0</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375664</v>
      </c>
      <c r="G44" s="121">
        <f>+[1]OTCHET!G227+[1]OTCHET!G233+[1]OTCHET!G236+[1]OTCHET!G237+[1]OTCHET!G238+[1]OTCHET!G239+[1]OTCHET!G243</f>
        <v>248991</v>
      </c>
      <c r="H44" s="122">
        <f>+[1]OTCHET!H227+[1]OTCHET!H233+[1]OTCHET!H236+[1]OTCHET!H237+[1]OTCHET!H238+[1]OTCHET!H239+[1]OTCHET!H243</f>
        <v>126673</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375664</v>
      </c>
      <c r="G45" s="257">
        <f>+[1]OTCHET!G236+[1]OTCHET!G237+[1]OTCHET!G238+[1]OTCHET!G239+[1]OTCHET!G246+[1]OTCHET!G247+[1]OTCHET!G251</f>
        <v>248991</v>
      </c>
      <c r="H45" s="258">
        <f>+[1]OTCHET!H236+[1]OTCHET!H237+[1]OTCHET!H238+[1]OTCHET!H239+[1]OTCHET!H246+[1]OTCHET!H247+[1]OTCHET!H251</f>
        <v>126673</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197354999</v>
      </c>
      <c r="G48" s="163">
        <f>+[1]OTCHET!G268+[1]OTCHET!G272+[1]OTCHET!G273</f>
        <v>197354999</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143779</v>
      </c>
      <c r="G49" s="169">
        <f>[1]OTCHET!G278+[1]OTCHET!G279+[1]OTCHET!G287+[1]OTCHET!G290</f>
        <v>143779</v>
      </c>
      <c r="H49" s="170">
        <f>[1]OTCHET!H278+[1]OTCHET!H279+[1]OTCHET!H287+[1]OTCHET!H290</f>
        <v>0</v>
      </c>
      <c r="I49" s="170">
        <f>[1]OTCHET!I278+[1]OTCHET!I279+[1]OTCHET!I287+[1]OTCHET!I290</f>
        <v>0</v>
      </c>
      <c r="J49" s="171">
        <f>[1]OTCHET!J278+[1]OTCHET!J279+[1]OTCHET!J287+[1]OTCHET!J290</f>
        <v>0</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125885479</v>
      </c>
      <c r="G50" s="169">
        <f>+[1]OTCHET!G291</f>
        <v>125885479</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359250115</v>
      </c>
      <c r="G56" s="294">
        <f t="shared" si="5"/>
        <v>300782341</v>
      </c>
      <c r="H56" s="295">
        <f t="shared" si="5"/>
        <v>0</v>
      </c>
      <c r="I56" s="296">
        <f t="shared" si="5"/>
        <v>-1971</v>
      </c>
      <c r="J56" s="297">
        <f t="shared" si="5"/>
        <v>58469745</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297702670</v>
      </c>
      <c r="G57" s="300">
        <f>+[1]OTCHET!G364+[1]OTCHET!G378+[1]OTCHET!G391</f>
        <v>297702670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3075406</v>
      </c>
      <c r="G58" s="305">
        <f>+[1]OTCHET!G386+[1]OTCHET!G394+[1]OTCHET!G399+[1]OTCHET!G402+[1]OTCHET!G405+[1]OTCHET!G408+[1]OTCHET!G409+[1]OTCHET!G412+[1]OTCHET!G425+[1]OTCHET!G426+[1]OTCHET!G427+[1]OTCHET!G428+[1]OTCHET!G429</f>
        <v>3079671</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-1971</v>
      </c>
      <c r="J58" s="307">
        <f>+[1]OTCHET!J386+[1]OTCHET!J394+[1]OTCHET!J399+[1]OTCHET!J402+[1]OTCHET!J405+[1]OTCHET!J408+[1]OTCHET!J409+[1]OTCHET!J412+[1]OTCHET!J425+[1]OTCHET!J426+[1]OTCHET!J427+[1]OTCHET!J428+[1]OTCHET!J429</f>
        <v>-2294</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58472039</v>
      </c>
      <c r="G62" s="200">
        <f>[1]OTCHET!G415</f>
        <v>0</v>
      </c>
      <c r="H62" s="201">
        <f>[1]OTCHET!H415</f>
        <v>0</v>
      </c>
      <c r="I62" s="201">
        <f>[1]OTCHET!I415</f>
        <v>0</v>
      </c>
      <c r="J62" s="202">
        <f>[1]OTCHET!J415</f>
        <v>58472039</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28312965</v>
      </c>
      <c r="G64" s="337">
        <f t="shared" si="6"/>
        <v>-24210027</v>
      </c>
      <c r="H64" s="338">
        <f t="shared" si="6"/>
        <v>302937</v>
      </c>
      <c r="I64" s="338">
        <f t="shared" si="6"/>
        <v>-203605</v>
      </c>
      <c r="J64" s="339">
        <f t="shared" si="6"/>
        <v>52423660</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-28312965</v>
      </c>
      <c r="G66" s="349">
        <f t="shared" ref="G66:L66" si="8">SUM(+G68+G76+G77+G84+G85+G86+G89+G90+G91+G92+G93+G94+G95)</f>
        <v>24210027</v>
      </c>
      <c r="H66" s="350">
        <f>SUM(+H68+H76+H77+H84+H85+H86+H89+H90+H91+H92+H93+H94+H95)</f>
        <v>-302937</v>
      </c>
      <c r="I66" s="350">
        <f>SUM(+I68+I76+I77+I84+I85+I86+I89+I90+I91+I92+I93+I94+I95)</f>
        <v>203605</v>
      </c>
      <c r="J66" s="351">
        <f>SUM(+J68+J76+J77+J84+J85+J86+J89+J90+J91+J92+J93+J94+J95)</f>
        <v>-52423660</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-3681585</v>
      </c>
      <c r="G68" s="310">
        <f t="shared" ref="G68:M68" si="9">SUM(G69:G75)</f>
        <v>-1846702</v>
      </c>
      <c r="H68" s="311">
        <f>SUM(H69:H75)</f>
        <v>-1834883</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-3681585</v>
      </c>
      <c r="G70" s="376">
        <f>+[1]OTCHET!G487+[1]OTCHET!G488+[1]OTCHET!G491+[1]OTCHET!G492+[1]OTCHET!G495+[1]OTCHET!G496+[1]OTCHET!G497+[1]OTCHET!G499</f>
        <v>-1846702</v>
      </c>
      <c r="H70" s="377">
        <f>+[1]OTCHET!H487+[1]OTCHET!H488+[1]OTCHET!H491+[1]OTCHET!H492+[1]OTCHET!H495+[1]OTCHET!H496+[1]OTCHET!H497+[1]OTCHET!H499</f>
        <v>-1834883</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-23161368</v>
      </c>
      <c r="G77" s="310">
        <f t="shared" ref="G77:M77" si="10">SUM(G78:G83)</f>
        <v>-25000000</v>
      </c>
      <c r="H77" s="311">
        <f>SUM(H78:H83)</f>
        <v>1838632</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-25000000</v>
      </c>
      <c r="G78" s="368">
        <f>+[1]OTCHET!G469+[1]OTCHET!G472</f>
        <v>-25000000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1838632</v>
      </c>
      <c r="G83" s="383">
        <f>+[1]OTCHET!G483</f>
        <v>0</v>
      </c>
      <c r="H83" s="384">
        <f>+[1]OTCHET!H483</f>
        <v>1838632</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1808136</v>
      </c>
      <c r="G86" s="310">
        <f t="shared" ref="G86:M86" si="11">+G87+G88</f>
        <v>2330718</v>
      </c>
      <c r="H86" s="311">
        <f>+H87+H88</f>
        <v>-496503</v>
      </c>
      <c r="I86" s="311">
        <f>+I87+I88</f>
        <v>-5067</v>
      </c>
      <c r="J86" s="312">
        <f>+J87+J88</f>
        <v>-21012</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1808136</v>
      </c>
      <c r="G88" s="383">
        <f>+[1]OTCHET!G524+[1]OTCHET!G527+[1]OTCHET!G547</f>
        <v>2330718</v>
      </c>
      <c r="H88" s="384">
        <f>+[1]OTCHET!H524+[1]OTCHET!H527+[1]OTCHET!H547</f>
        <v>-496503</v>
      </c>
      <c r="I88" s="384">
        <f>+[1]OTCHET!I524+[1]OTCHET!I527+[1]OTCHET!I547</f>
        <v>-5067</v>
      </c>
      <c r="J88" s="385">
        <f>+[1]OTCHET!J524+[1]OTCHET!J527+[1]OTCHET!J547</f>
        <v>-21012</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-3664700</v>
      </c>
      <c r="G89" s="300">
        <f>[1]OTCHET!G534</f>
        <v>48737948</v>
      </c>
      <c r="H89" s="301">
        <f>[1]OTCHET!H534</f>
        <v>0</v>
      </c>
      <c r="I89" s="301">
        <f>[1]OTCHET!I534</f>
        <v>0</v>
      </c>
      <c r="J89" s="302">
        <f>[1]OTCHET!J534</f>
        <v>-52402648</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540468</v>
      </c>
      <c r="G90" s="305">
        <f>+[1]OTCHET!G570+[1]OTCHET!G571+[1]OTCHET!G572+[1]OTCHET!G573+[1]OTCHET!G574+[1]OTCHET!G575</f>
        <v>0</v>
      </c>
      <c r="H90" s="306">
        <f>+[1]OTCHET!H570+[1]OTCHET!H571+[1]OTCHET!H572+[1]OTCHET!H573+[1]OTCHET!H574+[1]OTCHET!H575</f>
        <v>540468</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-133195</v>
      </c>
      <c r="G91" s="169">
        <f>+[1]OTCHET!G576+[1]OTCHET!G577+[1]OTCHET!G578+[1]OTCHET!G579+[1]OTCHET!G580+[1]OTCHET!G581+[1]OTCHET!G582</f>
        <v>-42611</v>
      </c>
      <c r="H91" s="170">
        <f>+[1]OTCHET!H576+[1]OTCHET!H577+[1]OTCHET!H578+[1]OTCHET!H579+[1]OTCHET!H580+[1]OTCHET!H581+[1]OTCHET!H582</f>
        <v>-49073</v>
      </c>
      <c r="I91" s="170">
        <f>+[1]OTCHET!I576+[1]OTCHET!I577+[1]OTCHET!I578+[1]OTCHET!I579+[1]OTCHET!I580+[1]OTCHET!I581+[1]OTCHET!I582</f>
        <v>-41511</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-20721</v>
      </c>
      <c r="G94" s="169">
        <f>+[1]OTCHET!G592+[1]OTCHET!G593</f>
        <v>-20721</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51395</v>
      </c>
      <c r="H95" s="122">
        <f>[1]OTCHET!H594</f>
        <v>-301578</v>
      </c>
      <c r="I95" s="122">
        <f>[1]OTCHET!I594</f>
        <v>250183</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227775</v>
      </c>
      <c r="H96" s="399">
        <f>+[1]OTCHET!H597</f>
        <v>-301578</v>
      </c>
      <c r="I96" s="399">
        <f>+[1]OTCHET!I597</f>
        <v>73803</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2026-07-31T13:03:34Z</dcterms:modified>
</cp:coreProperties>
</file>