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activeTab="0"/>
  </bookViews>
  <sheets>
    <sheet name="Лист1" sheetId="1" r:id="rId1"/>
  </sheets>
  <externalReferences>
    <externalReference r:id="rId4"/>
  </externalReferences>
  <definedNames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<sst xmlns="http://schemas.openxmlformats.org/spreadsheetml/2006/main" count="247" uniqueCount="175">
  <si>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</si>
  <si>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</si>
  <si>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</si>
  <si>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</si>
  <si>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</si>
  <si>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</si>
  <si>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</si>
  <si>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</si>
  <si>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2020 г.</t>
  </si>
  <si>
    <t>ОТЧЕТ               2020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</si>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</sst>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b/>
      <i/>
      <sz val="14"/>
      <color indexed="16"/>
      <name val="Times New Roman bold"/>
      <family val="0"/>
    </font>
    <font>
      <sz val="12"/>
      <name val="Times New Roman CYR"/>
      <family val="1"/>
    </font>
    <font>
      <b/>
      <sz val="12"/>
      <color indexed="16"/>
      <name val="Times New Roman CYR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2"/>
      <color indexed="16"/>
      <name val="Times New Roman CYR"/>
      <family val="0"/>
    </font>
    <font>
      <sz val="10"/>
      <color indexed="10"/>
      <name val="Times New Roman"/>
      <family val="1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sz val="12"/>
      <color rgb="FF800000"/>
      <name val="Times New Roman CYR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18" fillId="33" borderId="0" xfId="0" applyFont="1" applyFill="1" applyAlignment="1" applyProtection="1">
      <alignment/>
      <protection/>
    </xf>
    <xf numFmtId="0" fontId="19" fillId="33" borderId="0" xfId="0" applyFont="1" applyFill="1" applyAlignment="1" applyProtection="1" quotePrefix="1">
      <alignment horizontal="left"/>
      <protection/>
    </xf>
    <xf numFmtId="0" fontId="20" fillId="33" borderId="0" xfId="0" applyFont="1" applyFill="1" applyAlignment="1" applyProtection="1">
      <alignment/>
      <protection/>
    </xf>
    <xf numFmtId="0" fontId="21" fillId="33" borderId="0" xfId="0" applyFont="1" applyFill="1" applyAlignment="1" applyProtection="1">
      <alignment horizontal="left"/>
      <protection/>
    </xf>
    <xf numFmtId="0" fontId="20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8" fillId="34" borderId="0" xfId="0" applyFont="1" applyFill="1" applyBorder="1" applyAlignment="1" applyProtection="1">
      <alignment/>
      <protection/>
    </xf>
    <xf numFmtId="0" fontId="20" fillId="34" borderId="0" xfId="0" applyFont="1" applyFill="1" applyBorder="1" applyAlignment="1" applyProtection="1">
      <alignment/>
      <protection/>
    </xf>
    <xf numFmtId="0" fontId="19" fillId="33" borderId="0" xfId="0" applyFont="1" applyFill="1" applyAlignment="1" applyProtection="1">
      <alignment horizontal="left"/>
      <protection/>
    </xf>
    <xf numFmtId="0" fontId="22" fillId="33" borderId="0" xfId="0" applyFont="1" applyFill="1" applyAlignment="1" applyProtection="1">
      <alignment horizontal="left"/>
      <protection/>
    </xf>
    <xf numFmtId="0" fontId="20" fillId="33" borderId="0" xfId="0" applyFont="1" applyFill="1" applyAlignment="1" applyProtection="1" quotePrefix="1">
      <alignment horizontal="left"/>
      <protection/>
    </xf>
    <xf numFmtId="0" fontId="23" fillId="33" borderId="0" xfId="0" applyFont="1" applyFill="1" applyBorder="1" applyAlignment="1" applyProtection="1" quotePrefix="1">
      <alignment horizontal="left"/>
      <protection/>
    </xf>
    <xf numFmtId="0" fontId="21" fillId="35" borderId="10" xfId="0" applyFont="1" applyFill="1" applyBorder="1" applyAlignment="1" applyProtection="1" quotePrefix="1">
      <alignment horizontal="left"/>
      <protection/>
    </xf>
    <xf numFmtId="0" fontId="23" fillId="35" borderId="11" xfId="0" applyFont="1" applyFill="1" applyBorder="1" applyAlignment="1" applyProtection="1" quotePrefix="1">
      <alignment horizontal="left"/>
      <protection/>
    </xf>
    <xf numFmtId="0" fontId="20" fillId="35" borderId="11" xfId="0" applyFont="1" applyFill="1" applyBorder="1" applyAlignment="1" applyProtection="1">
      <alignment/>
      <protection/>
    </xf>
    <xf numFmtId="0" fontId="20" fillId="35" borderId="12" xfId="0" applyFont="1" applyFill="1" applyBorder="1" applyAlignment="1" applyProtection="1">
      <alignment/>
      <protection/>
    </xf>
    <xf numFmtId="0" fontId="20" fillId="0" borderId="13" xfId="0" applyFont="1" applyBorder="1" applyAlignment="1" applyProtection="1">
      <alignment/>
      <protection/>
    </xf>
    <xf numFmtId="0" fontId="20" fillId="33" borderId="0" xfId="0" applyFont="1" applyFill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21" fillId="33" borderId="0" xfId="0" applyFont="1" applyFill="1" applyAlignment="1" applyProtection="1">
      <alignment/>
      <protection/>
    </xf>
    <xf numFmtId="0" fontId="25" fillId="33" borderId="0" xfId="55" applyFont="1" applyFill="1" applyAlignment="1" applyProtection="1">
      <alignment horizontal="left" vertical="center"/>
      <protection/>
    </xf>
    <xf numFmtId="0" fontId="26" fillId="36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/>
      <protection/>
    </xf>
    <xf numFmtId="169" fontId="73" fillId="37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center"/>
      <protection/>
    </xf>
    <xf numFmtId="170" fontId="25" fillId="36" borderId="14" xfId="55" applyNumberFormat="1" applyFont="1" applyFill="1" applyBorder="1" applyAlignment="1" applyProtection="1">
      <alignment horizontal="center" vertical="center"/>
      <protection/>
    </xf>
    <xf numFmtId="1" fontId="74" fillId="36" borderId="15" xfId="55" applyNumberFormat="1" applyFont="1" applyFill="1" applyBorder="1" applyAlignment="1" applyProtection="1">
      <alignment horizontal="center" vertical="center"/>
      <protection/>
    </xf>
    <xf numFmtId="1" fontId="74" fillId="36" borderId="16" xfId="55" applyNumberFormat="1" applyFont="1" applyFill="1" applyBorder="1" applyAlignment="1" applyProtection="1">
      <alignment horizontal="center" vertical="center"/>
      <protection/>
    </xf>
    <xf numFmtId="49" fontId="20" fillId="0" borderId="0" xfId="0" applyNumberFormat="1" applyFont="1" applyBorder="1" applyAlignment="1" applyProtection="1">
      <alignment horizontal="center"/>
      <protection/>
    </xf>
    <xf numFmtId="0" fontId="19" fillId="33" borderId="0" xfId="0" applyFont="1" applyFill="1" applyAlignment="1" applyProtection="1">
      <alignment horizontal="center"/>
      <protection/>
    </xf>
    <xf numFmtId="0" fontId="26" fillId="34" borderId="0" xfId="0" applyFont="1" applyFill="1" applyBorder="1" applyAlignment="1" applyProtection="1">
      <alignment/>
      <protection/>
    </xf>
    <xf numFmtId="0" fontId="28" fillId="33" borderId="0" xfId="55" applyFont="1" applyFill="1" applyAlignment="1" applyProtection="1" quotePrefix="1">
      <alignment vertical="center"/>
      <protection/>
    </xf>
    <xf numFmtId="0" fontId="26" fillId="33" borderId="0" xfId="0" applyFont="1" applyFill="1" applyAlignment="1" applyProtection="1">
      <alignment horizontal="center" vertical="center"/>
      <protection/>
    </xf>
    <xf numFmtId="0" fontId="20" fillId="33" borderId="0" xfId="0" applyFont="1" applyFill="1" applyAlignment="1" applyProtection="1">
      <alignment horizontal="right"/>
      <protection/>
    </xf>
    <xf numFmtId="0" fontId="28" fillId="33" borderId="0" xfId="55" applyFont="1" applyFill="1" applyAlignment="1" applyProtection="1">
      <alignment horizontal="left" vertical="center"/>
      <protection/>
    </xf>
    <xf numFmtId="0" fontId="28" fillId="33" borderId="17" xfId="55" applyFont="1" applyFill="1" applyBorder="1" applyAlignment="1" applyProtection="1">
      <alignment horizontal="right" vertical="top" wrapText="1"/>
      <protection/>
    </xf>
    <xf numFmtId="0" fontId="22" fillId="38" borderId="1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horizontal="right" vertical="center"/>
      <protection/>
    </xf>
    <xf numFmtId="49" fontId="75" fillId="38" borderId="14" xfId="55" applyNumberFormat="1" applyFont="1" applyFill="1" applyBorder="1" applyAlignment="1" applyProtection="1">
      <alignment horizontal="center" vertical="center"/>
      <protection/>
    </xf>
    <xf numFmtId="0" fontId="28" fillId="33" borderId="0" xfId="55" applyFont="1" applyFill="1" applyAlignment="1" applyProtection="1">
      <alignment horizontal="right" vertical="top" wrapText="1"/>
      <protection/>
    </xf>
    <xf numFmtId="0" fontId="25" fillId="33" borderId="0" xfId="55" applyFont="1" applyFill="1" applyAlignment="1" applyProtection="1" quotePrefix="1">
      <alignment vertical="center"/>
      <protection/>
    </xf>
    <xf numFmtId="0" fontId="76" fillId="33" borderId="0" xfId="0" applyFont="1" applyFill="1" applyBorder="1" applyAlignment="1" applyProtection="1">
      <alignment horizontal="right"/>
      <protection/>
    </xf>
    <xf numFmtId="0" fontId="26" fillId="33" borderId="0" xfId="0" applyFont="1" applyFill="1" applyBorder="1" applyAlignment="1" applyProtection="1">
      <alignment/>
      <protection/>
    </xf>
    <xf numFmtId="0" fontId="77" fillId="32" borderId="14" xfId="55" applyNumberFormat="1" applyFont="1" applyFill="1" applyBorder="1" applyAlignment="1" applyProtection="1">
      <alignment horizontal="center" vertical="center"/>
      <protection/>
    </xf>
    <xf numFmtId="0" fontId="77" fillId="32" borderId="14" xfId="55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right"/>
      <protection/>
    </xf>
    <xf numFmtId="0" fontId="19" fillId="0" borderId="0" xfId="0" applyFont="1" applyBorder="1" applyAlignment="1" applyProtection="1">
      <alignment/>
      <protection/>
    </xf>
    <xf numFmtId="0" fontId="19" fillId="0" borderId="18" xfId="0" applyFont="1" applyBorder="1" applyAlignment="1" applyProtection="1">
      <alignment/>
      <protection/>
    </xf>
    <xf numFmtId="0" fontId="26" fillId="0" borderId="18" xfId="0" applyFont="1" applyBorder="1" applyAlignment="1" applyProtection="1">
      <alignment/>
      <protection/>
    </xf>
    <xf numFmtId="0" fontId="18" fillId="33" borderId="0" xfId="0" applyFont="1" applyFill="1" applyBorder="1" applyAlignment="1" applyProtection="1">
      <alignment/>
      <protection/>
    </xf>
    <xf numFmtId="0" fontId="26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/>
      <protection/>
    </xf>
    <xf numFmtId="0" fontId="19" fillId="33" borderId="18" xfId="0" applyFont="1" applyFill="1" applyBorder="1" applyAlignment="1" applyProtection="1">
      <alignment horizontal="right"/>
      <protection/>
    </xf>
    <xf numFmtId="171" fontId="19" fillId="33" borderId="19" xfId="0" applyNumberFormat="1" applyFont="1" applyFill="1" applyBorder="1" applyAlignment="1" applyProtection="1">
      <alignment/>
      <protection/>
    </xf>
    <xf numFmtId="171" fontId="19" fillId="33" borderId="2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/>
      <protection/>
    </xf>
    <xf numFmtId="171" fontId="19" fillId="33" borderId="0" xfId="0" applyNumberFormat="1" applyFont="1" applyFill="1" applyBorder="1" applyAlignment="1" applyProtection="1">
      <alignment horizontal="left"/>
      <protection/>
    </xf>
    <xf numFmtId="0" fontId="26" fillId="33" borderId="0" xfId="0" applyFont="1" applyFill="1" applyAlignment="1" applyProtection="1">
      <alignment/>
      <protection/>
    </xf>
    <xf numFmtId="0" fontId="19" fillId="33" borderId="21" xfId="0" applyFont="1" applyFill="1" applyBorder="1" applyAlignment="1" applyProtection="1" quotePrefix="1">
      <alignment horizontal="center"/>
      <protection/>
    </xf>
    <xf numFmtId="0" fontId="19" fillId="33" borderId="22" xfId="0" applyFont="1" applyFill="1" applyBorder="1" applyAlignment="1" applyProtection="1" quotePrefix="1">
      <alignment horizontal="center"/>
      <protection/>
    </xf>
    <xf numFmtId="0" fontId="33" fillId="38" borderId="23" xfId="55" applyFont="1" applyFill="1" applyBorder="1" applyAlignment="1" applyProtection="1">
      <alignment horizontal="center" vertical="center" wrapText="1"/>
      <protection/>
    </xf>
    <xf numFmtId="0" fontId="73" fillId="38" borderId="23" xfId="0" applyFont="1" applyFill="1" applyBorder="1" applyAlignment="1" applyProtection="1">
      <alignment horizontal="center" vertical="center" wrapText="1"/>
      <protection/>
    </xf>
    <xf numFmtId="0" fontId="34" fillId="38" borderId="24" xfId="0" applyFont="1" applyFill="1" applyBorder="1" applyAlignment="1" applyProtection="1">
      <alignment horizontal="left" vertical="center"/>
      <protection/>
    </xf>
    <xf numFmtId="0" fontId="34" fillId="38" borderId="25" xfId="55" applyFont="1" applyFill="1" applyBorder="1" applyAlignment="1" applyProtection="1">
      <alignment horizontal="left" vertical="center"/>
      <protection/>
    </xf>
    <xf numFmtId="0" fontId="34" fillId="38" borderId="25" xfId="0" applyFont="1" applyFill="1" applyBorder="1" applyAlignment="1" applyProtection="1">
      <alignment horizontal="left" vertical="center"/>
      <protection/>
    </xf>
    <xf numFmtId="0" fontId="34" fillId="38" borderId="26" xfId="55" applyFont="1" applyFill="1" applyBorder="1" applyAlignment="1" applyProtection="1">
      <alignment horizontal="left" vertical="center"/>
      <protection/>
    </xf>
    <xf numFmtId="171" fontId="19" fillId="0" borderId="27" xfId="0" applyNumberFormat="1" applyFont="1" applyFill="1" applyBorder="1" applyAlignment="1" applyProtection="1">
      <alignment horizontal="center" vertical="center" wrapText="1"/>
      <protection/>
    </xf>
    <xf numFmtId="171" fontId="19" fillId="33" borderId="22" xfId="0" applyNumberFormat="1" applyFont="1" applyFill="1" applyBorder="1" applyAlignment="1" applyProtection="1">
      <alignment horizontal="center" vertical="center" wrapText="1"/>
      <protection/>
    </xf>
    <xf numFmtId="0" fontId="22" fillId="38" borderId="28" xfId="55" applyFont="1" applyFill="1" applyBorder="1" applyAlignment="1" applyProtection="1">
      <alignment horizontal="center" vertical="center"/>
      <protection/>
    </xf>
    <xf numFmtId="0" fontId="26" fillId="0" borderId="0" xfId="0" applyFont="1" applyAlignment="1" applyProtection="1">
      <alignment/>
      <protection/>
    </xf>
    <xf numFmtId="0" fontId="21" fillId="33" borderId="27" xfId="0" applyFont="1" applyFill="1" applyBorder="1" applyAlignment="1" applyProtection="1" quotePrefix="1">
      <alignment horizontal="center" vertical="top"/>
      <protection/>
    </xf>
    <xf numFmtId="0" fontId="19" fillId="33" borderId="27" xfId="0" applyFont="1" applyFill="1" applyBorder="1" applyAlignment="1" applyProtection="1" quotePrefix="1">
      <alignment horizontal="center"/>
      <protection/>
    </xf>
    <xf numFmtId="0" fontId="33" fillId="38" borderId="27" xfId="55" applyFont="1" applyFill="1" applyBorder="1" applyAlignment="1" applyProtection="1">
      <alignment horizontal="center" vertical="center" wrapText="1"/>
      <protection/>
    </xf>
    <xf numFmtId="0" fontId="73" fillId="38" borderId="27" xfId="0" applyFont="1" applyFill="1" applyBorder="1" applyAlignment="1" applyProtection="1">
      <alignment horizontal="center" vertical="center" wrapText="1"/>
      <protection/>
    </xf>
    <xf numFmtId="0" fontId="34" fillId="32" borderId="16" xfId="0" applyFont="1" applyFill="1" applyBorder="1" applyAlignment="1" applyProtection="1">
      <alignment horizontal="center" vertical="center" wrapText="1"/>
      <protection/>
    </xf>
    <xf numFmtId="0" fontId="34" fillId="32" borderId="14" xfId="0" applyFont="1" applyFill="1" applyBorder="1" applyAlignment="1" applyProtection="1">
      <alignment horizontal="center" vertical="center" wrapText="1"/>
      <protection/>
    </xf>
    <xf numFmtId="0" fontId="34" fillId="32" borderId="29" xfId="0" applyFont="1" applyFill="1" applyBorder="1" applyAlignment="1" applyProtection="1">
      <alignment horizontal="center" vertical="center" wrapText="1"/>
      <protection/>
    </xf>
    <xf numFmtId="0" fontId="19" fillId="0" borderId="21" xfId="0" applyFont="1" applyBorder="1" applyAlignment="1" applyProtection="1">
      <alignment horizontal="center"/>
      <protection/>
    </xf>
    <xf numFmtId="0" fontId="19" fillId="33" borderId="22" xfId="0" applyFont="1" applyFill="1" applyBorder="1" applyAlignment="1" applyProtection="1">
      <alignment horizontal="center"/>
      <protection/>
    </xf>
    <xf numFmtId="0" fontId="22" fillId="38" borderId="30" xfId="55" applyFont="1" applyFill="1" applyBorder="1" applyAlignment="1" applyProtection="1">
      <alignment horizontal="center" vertical="center"/>
      <protection/>
    </xf>
    <xf numFmtId="0" fontId="26" fillId="33" borderId="21" xfId="0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center"/>
      <protection/>
    </xf>
    <xf numFmtId="0" fontId="19" fillId="33" borderId="31" xfId="0" applyFont="1" applyFill="1" applyBorder="1" applyAlignment="1" applyProtection="1">
      <alignment horizontal="center"/>
      <protection/>
    </xf>
    <xf numFmtId="0" fontId="19" fillId="33" borderId="32" xfId="0" applyFont="1" applyFill="1" applyBorder="1" applyAlignment="1" applyProtection="1">
      <alignment horizontal="center"/>
      <protection/>
    </xf>
    <xf numFmtId="0" fontId="19" fillId="33" borderId="33" xfId="0" applyFont="1" applyFill="1" applyBorder="1" applyAlignment="1" applyProtection="1">
      <alignment horizontal="center"/>
      <protection/>
    </xf>
    <xf numFmtId="0" fontId="19" fillId="0" borderId="27" xfId="0" applyFont="1" applyBorder="1" applyAlignment="1" applyProtection="1">
      <alignment horizontal="center"/>
      <protection/>
    </xf>
    <xf numFmtId="0" fontId="22" fillId="33" borderId="34" xfId="0" applyFont="1" applyFill="1" applyBorder="1" applyAlignment="1" applyProtection="1">
      <alignment horizontal="left"/>
      <protection/>
    </xf>
    <xf numFmtId="0" fontId="26" fillId="33" borderId="35" xfId="0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/>
      <protection/>
    </xf>
    <xf numFmtId="0" fontId="19" fillId="33" borderId="35" xfId="0" applyFont="1" applyFill="1" applyBorder="1" applyAlignment="1" applyProtection="1" quotePrefix="1">
      <alignment horizontal="center"/>
      <protection/>
    </xf>
    <xf numFmtId="0" fontId="34" fillId="33" borderId="36" xfId="0" applyFont="1" applyFill="1" applyBorder="1" applyAlignment="1" applyProtection="1" quotePrefix="1">
      <alignment horizontal="center"/>
      <protection/>
    </xf>
    <xf numFmtId="0" fontId="34" fillId="33" borderId="14" xfId="0" applyFont="1" applyFill="1" applyBorder="1" applyAlignment="1" applyProtection="1" quotePrefix="1">
      <alignment horizontal="center"/>
      <protection/>
    </xf>
    <xf numFmtId="0" fontId="34" fillId="33" borderId="29" xfId="0" applyFont="1" applyFill="1" applyBorder="1" applyAlignment="1" applyProtection="1" quotePrefix="1">
      <alignment horizontal="center"/>
      <protection/>
    </xf>
    <xf numFmtId="0" fontId="20" fillId="0" borderId="37" xfId="0" applyFont="1" applyBorder="1" applyAlignment="1" applyProtection="1" quotePrefix="1">
      <alignment horizontal="center"/>
      <protection/>
    </xf>
    <xf numFmtId="0" fontId="18" fillId="33" borderId="22" xfId="0" applyFont="1" applyFill="1" applyBorder="1" applyAlignment="1" applyProtection="1">
      <alignment/>
      <protection/>
    </xf>
    <xf numFmtId="0" fontId="22" fillId="33" borderId="14" xfId="0" applyFont="1" applyFill="1" applyBorder="1" applyAlignment="1" applyProtection="1" quotePrefix="1">
      <alignment horizontal="left"/>
      <protection/>
    </xf>
    <xf numFmtId="0" fontId="26" fillId="33" borderId="21" xfId="0" applyFont="1" applyFill="1" applyBorder="1" applyAlignment="1" applyProtection="1">
      <alignment/>
      <protection/>
    </xf>
    <xf numFmtId="0" fontId="19" fillId="33" borderId="21" xfId="0" applyFont="1" applyFill="1" applyBorder="1" applyAlignment="1" applyProtection="1">
      <alignment/>
      <protection/>
    </xf>
    <xf numFmtId="0" fontId="19" fillId="33" borderId="38" xfId="0" applyFont="1" applyFill="1" applyBorder="1" applyAlignment="1" applyProtection="1">
      <alignment/>
      <protection/>
    </xf>
    <xf numFmtId="0" fontId="19" fillId="33" borderId="30" xfId="0" applyFont="1" applyFill="1" applyBorder="1" applyAlignment="1" applyProtection="1">
      <alignment/>
      <protection/>
    </xf>
    <xf numFmtId="0" fontId="19" fillId="33" borderId="39" xfId="0" applyFont="1" applyFill="1" applyBorder="1" applyAlignment="1" applyProtection="1">
      <alignment/>
      <protection/>
    </xf>
    <xf numFmtId="0" fontId="19" fillId="0" borderId="40" xfId="0" applyFont="1" applyBorder="1" applyAlignment="1" applyProtection="1">
      <alignment/>
      <protection/>
    </xf>
    <xf numFmtId="0" fontId="19" fillId="33" borderId="22" xfId="0" applyFont="1" applyFill="1" applyBorder="1" applyAlignment="1" applyProtection="1">
      <alignment/>
      <protection/>
    </xf>
    <xf numFmtId="0" fontId="22" fillId="33" borderId="30" xfId="0" applyFont="1" applyFill="1" applyBorder="1" applyAlignment="1" applyProtection="1">
      <alignment horizontal="left"/>
      <protection/>
    </xf>
    <xf numFmtId="0" fontId="26" fillId="0" borderId="0" xfId="0" applyFont="1" applyBorder="1" applyAlignment="1" applyProtection="1">
      <alignment/>
      <protection/>
    </xf>
    <xf numFmtId="0" fontId="21" fillId="38" borderId="41" xfId="0" applyFont="1" applyFill="1" applyBorder="1" applyAlignment="1" applyProtection="1">
      <alignment horizontal="left"/>
      <protection/>
    </xf>
    <xf numFmtId="0" fontId="26" fillId="38" borderId="41" xfId="0" applyFont="1" applyFill="1" applyBorder="1" applyAlignment="1" applyProtection="1">
      <alignment horizontal="left"/>
      <protection/>
    </xf>
    <xf numFmtId="0" fontId="19" fillId="38" borderId="41" xfId="0" applyFont="1" applyFill="1" applyBorder="1" applyAlignment="1" applyProtection="1" quotePrefix="1">
      <alignment horizontal="left"/>
      <protection/>
    </xf>
    <xf numFmtId="3" fontId="19" fillId="38" borderId="41" xfId="0" applyNumberFormat="1" applyFont="1" applyFill="1" applyBorder="1" applyAlignment="1" applyProtection="1">
      <alignment/>
      <protection/>
    </xf>
    <xf numFmtId="3" fontId="26" fillId="38" borderId="42" xfId="0" applyNumberFormat="1" applyFont="1" applyFill="1" applyBorder="1" applyAlignment="1" applyProtection="1">
      <alignment/>
      <protection/>
    </xf>
    <xf numFmtId="3" fontId="26" fillId="38" borderId="43" xfId="0" applyNumberFormat="1" applyFont="1" applyFill="1" applyBorder="1" applyAlignment="1" applyProtection="1">
      <alignment/>
      <protection/>
    </xf>
    <xf numFmtId="3" fontId="26" fillId="38" borderId="44" xfId="0" applyNumberFormat="1" applyFont="1" applyFill="1" applyBorder="1" applyAlignment="1" applyProtection="1">
      <alignment/>
      <protection/>
    </xf>
    <xf numFmtId="1" fontId="19" fillId="0" borderId="37" xfId="0" applyNumberFormat="1" applyFont="1" applyBorder="1" applyAlignment="1" applyProtection="1">
      <alignment/>
      <protection/>
    </xf>
    <xf numFmtId="4" fontId="19" fillId="33" borderId="22" xfId="0" applyNumberFormat="1" applyFont="1" applyFill="1" applyBorder="1" applyAlignment="1" applyProtection="1">
      <alignment/>
      <protection/>
    </xf>
    <xf numFmtId="3" fontId="22" fillId="38" borderId="43" xfId="0" applyNumberFormat="1" applyFont="1" applyFill="1" applyBorder="1" applyAlignment="1" applyProtection="1">
      <alignment horizontal="center"/>
      <protection/>
    </xf>
    <xf numFmtId="171" fontId="26" fillId="0" borderId="45" xfId="0" applyNumberFormat="1" applyFont="1" applyBorder="1" applyAlignment="1" applyProtection="1">
      <alignment/>
      <protection/>
    </xf>
    <xf numFmtId="0" fontId="26" fillId="33" borderId="46" xfId="0" applyFont="1" applyFill="1" applyBorder="1" applyAlignment="1" applyProtection="1">
      <alignment horizontal="left"/>
      <protection/>
    </xf>
    <xf numFmtId="3" fontId="26" fillId="33" borderId="46" xfId="0" applyNumberFormat="1" applyFont="1" applyFill="1" applyBorder="1" applyAlignment="1" applyProtection="1">
      <alignment/>
      <protection/>
    </xf>
    <xf numFmtId="3" fontId="26" fillId="33" borderId="47" xfId="0" applyNumberFormat="1" applyFont="1" applyFill="1" applyBorder="1" applyAlignment="1" applyProtection="1">
      <alignment/>
      <protection/>
    </xf>
    <xf numFmtId="3" fontId="26" fillId="33" borderId="48" xfId="0" applyNumberFormat="1" applyFont="1" applyFill="1" applyBorder="1" applyAlignment="1" applyProtection="1">
      <alignment/>
      <protection/>
    </xf>
    <xf numFmtId="3" fontId="26" fillId="33" borderId="49" xfId="0" applyNumberFormat="1" applyFont="1" applyFill="1" applyBorder="1" applyAlignment="1" applyProtection="1">
      <alignment/>
      <protection/>
    </xf>
    <xf numFmtId="1" fontId="19" fillId="0" borderId="23" xfId="0" applyNumberFormat="1" applyFont="1" applyBorder="1" applyAlignment="1" applyProtection="1">
      <alignment/>
      <protection/>
    </xf>
    <xf numFmtId="1" fontId="19" fillId="33" borderId="22" xfId="0" applyNumberFormat="1" applyFont="1" applyFill="1" applyBorder="1" applyAlignment="1" applyProtection="1">
      <alignment horizontal="right"/>
      <protection/>
    </xf>
    <xf numFmtId="3" fontId="35" fillId="33" borderId="48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Border="1" applyAlignment="1" applyProtection="1">
      <alignment/>
      <protection/>
    </xf>
    <xf numFmtId="0" fontId="26" fillId="33" borderId="50" xfId="0" applyFont="1" applyFill="1" applyBorder="1" applyAlignment="1" applyProtection="1">
      <alignment horizontal="left"/>
      <protection/>
    </xf>
    <xf numFmtId="3" fontId="26" fillId="33" borderId="50" xfId="0" applyNumberFormat="1" applyFont="1" applyFill="1" applyBorder="1" applyAlignment="1" applyProtection="1">
      <alignment/>
      <protection/>
    </xf>
    <xf numFmtId="3" fontId="26" fillId="33" borderId="51" xfId="0" applyNumberFormat="1" applyFont="1" applyFill="1" applyBorder="1" applyAlignment="1" applyProtection="1">
      <alignment/>
      <protection/>
    </xf>
    <xf numFmtId="3" fontId="26" fillId="33" borderId="52" xfId="0" applyNumberFormat="1" applyFont="1" applyFill="1" applyBorder="1" applyAlignment="1" applyProtection="1">
      <alignment/>
      <protection/>
    </xf>
    <xf numFmtId="3" fontId="26" fillId="33" borderId="53" xfId="0" applyNumberFormat="1" applyFont="1" applyFill="1" applyBorder="1" applyAlignment="1" applyProtection="1">
      <alignment/>
      <protection/>
    </xf>
    <xf numFmtId="1" fontId="19" fillId="0" borderId="54" xfId="0" applyNumberFormat="1" applyFont="1" applyBorder="1" applyAlignment="1" applyProtection="1">
      <alignment/>
      <protection/>
    </xf>
    <xf numFmtId="3" fontId="35" fillId="33" borderId="52" xfId="0" applyNumberFormat="1" applyFont="1" applyFill="1" applyBorder="1" applyAlignment="1" applyProtection="1">
      <alignment horizontal="center"/>
      <protection/>
    </xf>
    <xf numFmtId="0" fontId="26" fillId="33" borderId="35" xfId="0" applyFont="1" applyFill="1" applyBorder="1" applyAlignment="1" applyProtection="1">
      <alignment horizontal="left"/>
      <protection/>
    </xf>
    <xf numFmtId="3" fontId="26" fillId="33" borderId="35" xfId="0" applyNumberFormat="1" applyFont="1" applyFill="1" applyBorder="1" applyAlignment="1" applyProtection="1">
      <alignment/>
      <protection/>
    </xf>
    <xf numFmtId="3" fontId="26" fillId="33" borderId="36" xfId="0" applyNumberFormat="1" applyFont="1" applyFill="1" applyBorder="1" applyAlignment="1" applyProtection="1">
      <alignment/>
      <protection/>
    </xf>
    <xf numFmtId="3" fontId="26" fillId="33" borderId="14" xfId="0" applyNumberFormat="1" applyFont="1" applyFill="1" applyBorder="1" applyAlignment="1" applyProtection="1">
      <alignment/>
      <protection/>
    </xf>
    <xf numFmtId="3" fontId="26" fillId="33" borderId="29" xfId="0" applyNumberFormat="1" applyFont="1" applyFill="1" applyBorder="1" applyAlignment="1" applyProtection="1">
      <alignment/>
      <protection/>
    </xf>
    <xf numFmtId="3" fontId="35" fillId="33" borderId="14" xfId="0" applyNumberFormat="1" applyFont="1" applyFill="1" applyBorder="1" applyAlignment="1" applyProtection="1">
      <alignment horizontal="center"/>
      <protection/>
    </xf>
    <xf numFmtId="0" fontId="26" fillId="33" borderId="27" xfId="0" applyFont="1" applyFill="1" applyBorder="1" applyAlignment="1" applyProtection="1">
      <alignment horizontal="left"/>
      <protection/>
    </xf>
    <xf numFmtId="3" fontId="26" fillId="33" borderId="27" xfId="0" applyNumberFormat="1" applyFont="1" applyFill="1" applyBorder="1" applyAlignment="1" applyProtection="1">
      <alignment/>
      <protection/>
    </xf>
    <xf numFmtId="3" fontId="26" fillId="33" borderId="55" xfId="0" applyNumberFormat="1" applyFont="1" applyFill="1" applyBorder="1" applyAlignment="1" applyProtection="1">
      <alignment/>
      <protection/>
    </xf>
    <xf numFmtId="3" fontId="26" fillId="33" borderId="34" xfId="0" applyNumberFormat="1" applyFont="1" applyFill="1" applyBorder="1" applyAlignment="1" applyProtection="1">
      <alignment/>
      <protection/>
    </xf>
    <xf numFmtId="3" fontId="26" fillId="33" borderId="56" xfId="0" applyNumberFormat="1" applyFont="1" applyFill="1" applyBorder="1" applyAlignment="1" applyProtection="1">
      <alignment/>
      <protection/>
    </xf>
    <xf numFmtId="3" fontId="35" fillId="33" borderId="34" xfId="0" applyNumberFormat="1" applyFont="1" applyFill="1" applyBorder="1" applyAlignment="1" applyProtection="1">
      <alignment horizontal="center"/>
      <protection/>
    </xf>
    <xf numFmtId="0" fontId="26" fillId="32" borderId="57" xfId="0" applyFont="1" applyFill="1" applyBorder="1" applyAlignment="1" applyProtection="1">
      <alignment horizontal="left"/>
      <protection/>
    </xf>
    <xf numFmtId="1" fontId="19" fillId="32" borderId="57" xfId="0" applyNumberFormat="1" applyFont="1" applyFill="1" applyBorder="1" applyAlignment="1" applyProtection="1">
      <alignment/>
      <protection/>
    </xf>
    <xf numFmtId="3" fontId="35" fillId="32" borderId="57" xfId="0" applyNumberFormat="1" applyFont="1" applyFill="1" applyBorder="1" applyAlignment="1" applyProtection="1">
      <alignment/>
      <protection/>
    </xf>
    <xf numFmtId="3" fontId="35" fillId="32" borderId="58" xfId="0" applyNumberFormat="1" applyFont="1" applyFill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/>
      <protection/>
    </xf>
    <xf numFmtId="3" fontId="35" fillId="32" borderId="60" xfId="0" applyNumberFormat="1" applyFont="1" applyFill="1" applyBorder="1" applyAlignment="1" applyProtection="1">
      <alignment/>
      <protection/>
    </xf>
    <xf numFmtId="1" fontId="19" fillId="0" borderId="27" xfId="0" applyNumberFormat="1" applyFont="1" applyBorder="1" applyAlignment="1" applyProtection="1">
      <alignment/>
      <protection/>
    </xf>
    <xf numFmtId="3" fontId="35" fillId="32" borderId="59" xfId="0" applyNumberFormat="1" applyFont="1" applyFill="1" applyBorder="1" applyAlignment="1" applyProtection="1">
      <alignment horizontal="center"/>
      <protection/>
    </xf>
    <xf numFmtId="0" fontId="26" fillId="32" borderId="61" xfId="0" applyFont="1" applyFill="1" applyBorder="1" applyAlignment="1" applyProtection="1">
      <alignment horizontal="left"/>
      <protection/>
    </xf>
    <xf numFmtId="1" fontId="19" fillId="32" borderId="61" xfId="0" applyNumberFormat="1" applyFont="1" applyFill="1" applyBorder="1" applyAlignment="1" applyProtection="1">
      <alignment/>
      <protection/>
    </xf>
    <xf numFmtId="3" fontId="35" fillId="32" borderId="61" xfId="0" applyNumberFormat="1" applyFont="1" applyFill="1" applyBorder="1" applyAlignment="1" applyProtection="1">
      <alignment/>
      <protection/>
    </xf>
    <xf numFmtId="3" fontId="35" fillId="32" borderId="62" xfId="0" applyNumberFormat="1" applyFont="1" applyFill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/>
      <protection/>
    </xf>
    <xf numFmtId="3" fontId="35" fillId="32" borderId="64" xfId="0" applyNumberFormat="1" applyFont="1" applyFill="1" applyBorder="1" applyAlignment="1" applyProtection="1">
      <alignment/>
      <protection/>
    </xf>
    <xf numFmtId="1" fontId="19" fillId="0" borderId="35" xfId="0" applyNumberFormat="1" applyFont="1" applyBorder="1" applyAlignment="1" applyProtection="1">
      <alignment/>
      <protection/>
    </xf>
    <xf numFmtId="3" fontId="35" fillId="32" borderId="63" xfId="0" applyNumberFormat="1" applyFont="1" applyFill="1" applyBorder="1" applyAlignment="1" applyProtection="1">
      <alignment horizontal="center"/>
      <protection/>
    </xf>
    <xf numFmtId="0" fontId="26" fillId="32" borderId="65" xfId="0" applyFont="1" applyFill="1" applyBorder="1" applyAlignment="1" applyProtection="1">
      <alignment horizontal="left"/>
      <protection/>
    </xf>
    <xf numFmtId="1" fontId="19" fillId="32" borderId="66" xfId="0" applyNumberFormat="1" applyFont="1" applyFill="1" applyBorder="1" applyAlignment="1" applyProtection="1">
      <alignment/>
      <protection/>
    </xf>
    <xf numFmtId="3" fontId="35" fillId="32" borderId="66" xfId="0" applyNumberFormat="1" applyFont="1" applyFill="1" applyBorder="1" applyAlignment="1" applyProtection="1">
      <alignment/>
      <protection/>
    </xf>
    <xf numFmtId="3" fontId="35" fillId="32" borderId="67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/>
      <protection/>
    </xf>
    <xf numFmtId="3" fontId="35" fillId="32" borderId="69" xfId="0" applyNumberFormat="1" applyFont="1" applyFill="1" applyBorder="1" applyAlignment="1" applyProtection="1">
      <alignment/>
      <protection/>
    </xf>
    <xf numFmtId="3" fontId="35" fillId="32" borderId="68" xfId="0" applyNumberFormat="1" applyFont="1" applyFill="1" applyBorder="1" applyAlignment="1" applyProtection="1">
      <alignment horizontal="center"/>
      <protection/>
    </xf>
    <xf numFmtId="0" fontId="26" fillId="33" borderId="70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>
      <alignment/>
      <protection/>
    </xf>
    <xf numFmtId="3" fontId="26" fillId="33" borderId="58" xfId="0" applyNumberFormat="1" applyFont="1" applyFill="1" applyBorder="1" applyAlignment="1" applyProtection="1">
      <alignment/>
      <protection/>
    </xf>
    <xf numFmtId="3" fontId="26" fillId="33" borderId="59" xfId="0" applyNumberFormat="1" applyFont="1" applyFill="1" applyBorder="1" applyAlignment="1" applyProtection="1">
      <alignment/>
      <protection/>
    </xf>
    <xf numFmtId="3" fontId="26" fillId="33" borderId="60" xfId="0" applyNumberFormat="1" applyFont="1" applyFill="1" applyBorder="1" applyAlignment="1" applyProtection="1">
      <alignment/>
      <protection/>
    </xf>
    <xf numFmtId="3" fontId="35" fillId="33" borderId="59" xfId="0" applyNumberFormat="1" applyFont="1" applyFill="1" applyBorder="1" applyAlignment="1" applyProtection="1">
      <alignment horizontal="center"/>
      <protection/>
    </xf>
    <xf numFmtId="0" fontId="26" fillId="33" borderId="71" xfId="0" applyFont="1" applyFill="1" applyBorder="1" applyAlignment="1" applyProtection="1">
      <alignment horizontal="left"/>
      <protection/>
    </xf>
    <xf numFmtId="3" fontId="26" fillId="33" borderId="61" xfId="0" applyNumberFormat="1" applyFont="1" applyFill="1" applyBorder="1" applyAlignment="1" applyProtection="1">
      <alignment/>
      <protection/>
    </xf>
    <xf numFmtId="3" fontId="26" fillId="33" borderId="62" xfId="0" applyNumberFormat="1" applyFont="1" applyFill="1" applyBorder="1" applyAlignment="1" applyProtection="1">
      <alignment/>
      <protection/>
    </xf>
    <xf numFmtId="3" fontId="26" fillId="33" borderId="63" xfId="0" applyNumberFormat="1" applyFont="1" applyFill="1" applyBorder="1" applyAlignment="1" applyProtection="1">
      <alignment/>
      <protection/>
    </xf>
    <xf numFmtId="3" fontId="26" fillId="33" borderId="64" xfId="0" applyNumberFormat="1" applyFont="1" applyFill="1" applyBorder="1" applyAlignment="1" applyProtection="1">
      <alignment/>
      <protection/>
    </xf>
    <xf numFmtId="3" fontId="35" fillId="33" borderId="63" xfId="0" applyNumberFormat="1" applyFont="1" applyFill="1" applyBorder="1" applyAlignment="1" applyProtection="1">
      <alignment horizontal="center"/>
      <protection/>
    </xf>
    <xf numFmtId="1" fontId="19" fillId="0" borderId="72" xfId="0" applyNumberFormat="1" applyFont="1" applyBorder="1" applyAlignment="1" applyProtection="1">
      <alignment/>
      <protection/>
    </xf>
    <xf numFmtId="0" fontId="26" fillId="33" borderId="73" xfId="0" applyFont="1" applyFill="1" applyBorder="1" applyAlignment="1" applyProtection="1">
      <alignment horizontal="left"/>
      <protection/>
    </xf>
    <xf numFmtId="0" fontId="36" fillId="33" borderId="73" xfId="0" applyFont="1" applyFill="1" applyBorder="1" applyAlignment="1" applyProtection="1">
      <alignment horizontal="left"/>
      <protection/>
    </xf>
    <xf numFmtId="0" fontId="26" fillId="33" borderId="21" xfId="0" applyFont="1" applyFill="1" applyBorder="1" applyAlignment="1" applyProtection="1">
      <alignment horizontal="left"/>
      <protection/>
    </xf>
    <xf numFmtId="0" fontId="26" fillId="33" borderId="74" xfId="0" applyFont="1" applyFill="1" applyBorder="1" applyAlignment="1" applyProtection="1">
      <alignment horizontal="left"/>
      <protection/>
    </xf>
    <xf numFmtId="3" fontId="26" fillId="33" borderId="72" xfId="0" applyNumberFormat="1" applyFont="1" applyFill="1" applyBorder="1" applyAlignment="1" applyProtection="1">
      <alignment/>
      <protection/>
    </xf>
    <xf numFmtId="3" fontId="26" fillId="33" borderId="31" xfId="0" applyNumberFormat="1" applyFont="1" applyFill="1" applyBorder="1" applyAlignment="1" applyProtection="1">
      <alignment/>
      <protection/>
    </xf>
    <xf numFmtId="3" fontId="26" fillId="33" borderId="32" xfId="0" applyNumberFormat="1" applyFont="1" applyFill="1" applyBorder="1" applyAlignment="1" applyProtection="1">
      <alignment/>
      <protection/>
    </xf>
    <xf numFmtId="3" fontId="26" fillId="33" borderId="33" xfId="0" applyNumberFormat="1" applyFont="1" applyFill="1" applyBorder="1" applyAlignment="1" applyProtection="1">
      <alignment/>
      <protection/>
    </xf>
    <xf numFmtId="3" fontId="35" fillId="33" borderId="32" xfId="0" applyNumberFormat="1" applyFont="1" applyFill="1" applyBorder="1" applyAlignment="1" applyProtection="1">
      <alignment horizontal="center"/>
      <protection/>
    </xf>
    <xf numFmtId="0" fontId="26" fillId="33" borderId="23" xfId="0" applyFont="1" applyFill="1" applyBorder="1" applyAlignment="1" applyProtection="1">
      <alignment horizontal="left"/>
      <protection/>
    </xf>
    <xf numFmtId="3" fontId="26" fillId="33" borderId="23" xfId="0" applyNumberFormat="1" applyFont="1" applyFill="1" applyBorder="1" applyAlignment="1" applyProtection="1">
      <alignment/>
      <protection/>
    </xf>
    <xf numFmtId="3" fontId="26" fillId="33" borderId="75" xfId="0" applyNumberFormat="1" applyFont="1" applyFill="1" applyBorder="1" applyAlignment="1" applyProtection="1">
      <alignment/>
      <protection/>
    </xf>
    <xf numFmtId="3" fontId="26" fillId="33" borderId="28" xfId="0" applyNumberFormat="1" applyFont="1" applyFill="1" applyBorder="1" applyAlignment="1" applyProtection="1">
      <alignment/>
      <protection/>
    </xf>
    <xf numFmtId="3" fontId="26" fillId="33" borderId="76" xfId="0" applyNumberFormat="1" applyFont="1" applyFill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3" fontId="35" fillId="33" borderId="28" xfId="0" applyNumberFormat="1" applyFont="1" applyFill="1" applyBorder="1" applyAlignment="1" applyProtection="1">
      <alignment horizontal="center"/>
      <protection/>
    </xf>
    <xf numFmtId="0" fontId="26" fillId="33" borderId="57" xfId="0" applyFont="1" applyFill="1" applyBorder="1" applyAlignment="1" applyProtection="1">
      <alignment horizontal="left"/>
      <protection/>
    </xf>
    <xf numFmtId="3" fontId="26" fillId="33" borderId="57" xfId="0" applyNumberFormat="1" applyFont="1" applyFill="1" applyBorder="1" applyAlignment="1" applyProtection="1" quotePrefix="1">
      <alignment/>
      <protection/>
    </xf>
    <xf numFmtId="3" fontId="26" fillId="33" borderId="58" xfId="0" applyNumberFormat="1" applyFont="1" applyFill="1" applyBorder="1" applyAlignment="1" applyProtection="1" quotePrefix="1">
      <alignment/>
      <protection/>
    </xf>
    <xf numFmtId="3" fontId="26" fillId="33" borderId="59" xfId="0" applyNumberFormat="1" applyFont="1" applyFill="1" applyBorder="1" applyAlignment="1" applyProtection="1" quotePrefix="1">
      <alignment/>
      <protection/>
    </xf>
    <xf numFmtId="3" fontId="26" fillId="33" borderId="60" xfId="0" applyNumberFormat="1" applyFont="1" applyFill="1" applyBorder="1" applyAlignment="1" applyProtection="1" quotePrefix="1">
      <alignment/>
      <protection/>
    </xf>
    <xf numFmtId="1" fontId="26" fillId="0" borderId="77" xfId="0" applyNumberFormat="1" applyFont="1" applyBorder="1" applyAlignment="1" applyProtection="1" quotePrefix="1">
      <alignment/>
      <protection/>
    </xf>
    <xf numFmtId="1" fontId="26" fillId="33" borderId="22" xfId="0" applyNumberFormat="1" applyFont="1" applyFill="1" applyBorder="1" applyAlignment="1" applyProtection="1" quotePrefix="1">
      <alignment horizontal="right"/>
      <protection/>
    </xf>
    <xf numFmtId="3" fontId="35" fillId="33" borderId="59" xfId="0" applyNumberFormat="1" applyFont="1" applyFill="1" applyBorder="1" applyAlignment="1" applyProtection="1" quotePrefix="1">
      <alignment horizontal="center"/>
      <protection/>
    </xf>
    <xf numFmtId="0" fontId="26" fillId="33" borderId="66" xfId="0" applyFont="1" applyFill="1" applyBorder="1" applyAlignment="1" applyProtection="1">
      <alignment horizontal="left"/>
      <protection/>
    </xf>
    <xf numFmtId="3" fontId="26" fillId="33" borderId="66" xfId="0" applyNumberFormat="1" applyFont="1" applyFill="1" applyBorder="1" applyAlignment="1" applyProtection="1" quotePrefix="1">
      <alignment/>
      <protection/>
    </xf>
    <xf numFmtId="3" fontId="26" fillId="33" borderId="67" xfId="0" applyNumberFormat="1" applyFont="1" applyFill="1" applyBorder="1" applyAlignment="1" applyProtection="1" quotePrefix="1">
      <alignment/>
      <protection/>
    </xf>
    <xf numFmtId="3" fontId="26" fillId="33" borderId="68" xfId="0" applyNumberFormat="1" applyFont="1" applyFill="1" applyBorder="1" applyAlignment="1" applyProtection="1" quotePrefix="1">
      <alignment/>
      <protection/>
    </xf>
    <xf numFmtId="3" fontId="26" fillId="33" borderId="69" xfId="0" applyNumberFormat="1" applyFont="1" applyFill="1" applyBorder="1" applyAlignment="1" applyProtection="1" quotePrefix="1">
      <alignment/>
      <protection/>
    </xf>
    <xf numFmtId="1" fontId="26" fillId="0" borderId="21" xfId="0" applyNumberFormat="1" applyFont="1" applyBorder="1" applyAlignment="1" applyProtection="1" quotePrefix="1">
      <alignment/>
      <protection/>
    </xf>
    <xf numFmtId="3" fontId="35" fillId="33" borderId="68" xfId="0" applyNumberFormat="1" applyFont="1" applyFill="1" applyBorder="1" applyAlignment="1" applyProtection="1" quotePrefix="1">
      <alignment horizontal="center"/>
      <protection/>
    </xf>
    <xf numFmtId="171" fontId="26" fillId="33" borderId="0" xfId="0" applyNumberFormat="1" applyFont="1" applyFill="1" applyBorder="1" applyAlignment="1" applyProtection="1">
      <alignment/>
      <protection/>
    </xf>
    <xf numFmtId="0" fontId="21" fillId="39" borderId="41" xfId="0" applyFont="1" applyFill="1" applyBorder="1" applyAlignment="1" applyProtection="1" quotePrefix="1">
      <alignment horizontal="left"/>
      <protection/>
    </xf>
    <xf numFmtId="0" fontId="19" fillId="39" borderId="41" xfId="0" applyFont="1" applyFill="1" applyBorder="1" applyAlignment="1" applyProtection="1">
      <alignment horizontal="left"/>
      <protection/>
    </xf>
    <xf numFmtId="0" fontId="19" fillId="39" borderId="41" xfId="0" applyFont="1" applyFill="1" applyBorder="1" applyAlignment="1" applyProtection="1" quotePrefix="1">
      <alignment horizontal="left"/>
      <protection/>
    </xf>
    <xf numFmtId="3" fontId="19" fillId="39" borderId="41" xfId="0" applyNumberFormat="1" applyFont="1" applyFill="1" applyBorder="1" applyAlignment="1" applyProtection="1">
      <alignment/>
      <protection/>
    </xf>
    <xf numFmtId="3" fontId="19" fillId="39" borderId="42" xfId="0" applyNumberFormat="1" applyFont="1" applyFill="1" applyBorder="1" applyAlignment="1" applyProtection="1">
      <alignment/>
      <protection/>
    </xf>
    <xf numFmtId="3" fontId="19" fillId="39" borderId="43" xfId="0" applyNumberFormat="1" applyFont="1" applyFill="1" applyBorder="1" applyAlignment="1" applyProtection="1">
      <alignment/>
      <protection/>
    </xf>
    <xf numFmtId="3" fontId="19" fillId="39" borderId="44" xfId="0" applyNumberFormat="1" applyFont="1" applyFill="1" applyBorder="1" applyAlignment="1" applyProtection="1">
      <alignment/>
      <protection/>
    </xf>
    <xf numFmtId="1" fontId="19" fillId="0" borderId="78" xfId="0" applyNumberFormat="1" applyFont="1" applyBorder="1" applyAlignment="1" applyProtection="1">
      <alignment/>
      <protection/>
    </xf>
    <xf numFmtId="3" fontId="22" fillId="39" borderId="43" xfId="0" applyNumberFormat="1" applyFont="1" applyFill="1" applyBorder="1" applyAlignment="1" applyProtection="1">
      <alignment horizontal="center"/>
      <protection/>
    </xf>
    <xf numFmtId="171" fontId="26" fillId="0" borderId="0" xfId="0" applyNumberFormat="1" applyFont="1" applyAlignment="1" applyProtection="1">
      <alignment/>
      <protection/>
    </xf>
    <xf numFmtId="171" fontId="26" fillId="33" borderId="0" xfId="0" applyNumberFormat="1" applyFont="1" applyFill="1" applyAlignment="1" applyProtection="1">
      <alignment/>
      <protection/>
    </xf>
    <xf numFmtId="171" fontId="26" fillId="34" borderId="0" xfId="0" applyNumberFormat="1" applyFont="1" applyFill="1" applyBorder="1" applyAlignment="1" applyProtection="1">
      <alignment/>
      <protection/>
    </xf>
    <xf numFmtId="171" fontId="19" fillId="34" borderId="0" xfId="0" applyNumberFormat="1" applyFont="1" applyFill="1" applyBorder="1" applyAlignment="1" applyProtection="1">
      <alignment/>
      <protection/>
    </xf>
    <xf numFmtId="0" fontId="26" fillId="33" borderId="79" xfId="0" applyFont="1" applyFill="1" applyBorder="1" applyAlignment="1" applyProtection="1" quotePrefix="1">
      <alignment horizontal="left"/>
      <protection/>
    </xf>
    <xf numFmtId="0" fontId="26" fillId="33" borderId="79" xfId="0" applyFont="1" applyFill="1" applyBorder="1" applyAlignment="1" applyProtection="1">
      <alignment horizontal="left"/>
      <protection/>
    </xf>
    <xf numFmtId="3" fontId="26" fillId="33" borderId="79" xfId="0" applyNumberFormat="1" applyFont="1" applyFill="1" applyBorder="1" applyAlignment="1" applyProtection="1">
      <alignment/>
      <protection/>
    </xf>
    <xf numFmtId="3" fontId="26" fillId="33" borderId="80" xfId="0" applyNumberFormat="1" applyFont="1" applyFill="1" applyBorder="1" applyAlignment="1" applyProtection="1">
      <alignment/>
      <protection/>
    </xf>
    <xf numFmtId="3" fontId="26" fillId="33" borderId="81" xfId="0" applyNumberFormat="1" applyFont="1" applyFill="1" applyBorder="1" applyAlignment="1" applyProtection="1">
      <alignment/>
      <protection/>
    </xf>
    <xf numFmtId="3" fontId="26" fillId="33" borderId="82" xfId="0" applyNumberFormat="1" applyFont="1" applyFill="1" applyBorder="1" applyAlignment="1" applyProtection="1">
      <alignment/>
      <protection/>
    </xf>
    <xf numFmtId="1" fontId="19" fillId="33" borderId="0" xfId="0" applyNumberFormat="1" applyFont="1" applyFill="1" applyBorder="1" applyAlignment="1" applyProtection="1">
      <alignment horizontal="right"/>
      <protection/>
    </xf>
    <xf numFmtId="0" fontId="26" fillId="36" borderId="83" xfId="0" applyFont="1" applyFill="1" applyBorder="1" applyAlignment="1" applyProtection="1">
      <alignment horizontal="left"/>
      <protection/>
    </xf>
    <xf numFmtId="0" fontId="26" fillId="33" borderId="84" xfId="0" applyFont="1" applyFill="1" applyBorder="1" applyAlignment="1" applyProtection="1">
      <alignment horizontal="left"/>
      <protection/>
    </xf>
    <xf numFmtId="0" fontId="26" fillId="33" borderId="85" xfId="0" applyFont="1" applyFill="1" applyBorder="1" applyAlignment="1" applyProtection="1" quotePrefix="1">
      <alignment horizontal="left"/>
      <protection/>
    </xf>
    <xf numFmtId="3" fontId="78" fillId="36" borderId="86" xfId="55" applyNumberFormat="1" applyFont="1" applyFill="1" applyBorder="1" applyAlignment="1" applyProtection="1">
      <alignment horizontal="right" vertical="center"/>
      <protection/>
    </xf>
    <xf numFmtId="3" fontId="78" fillId="36" borderId="87" xfId="55" applyNumberFormat="1" applyFont="1" applyFill="1" applyBorder="1" applyAlignment="1" applyProtection="1">
      <alignment horizontal="right" vertical="center"/>
      <protection/>
    </xf>
    <xf numFmtId="3" fontId="78" fillId="36" borderId="84" xfId="55" applyNumberFormat="1" applyFont="1" applyFill="1" applyBorder="1" applyAlignment="1" applyProtection="1">
      <alignment horizontal="right" vertical="center"/>
      <protection/>
    </xf>
    <xf numFmtId="3" fontId="78" fillId="36" borderId="88" xfId="55" applyNumberFormat="1" applyFont="1" applyFill="1" applyBorder="1" applyAlignment="1" applyProtection="1">
      <alignment horizontal="right" vertical="center"/>
      <protection/>
    </xf>
    <xf numFmtId="3" fontId="35" fillId="33" borderId="89" xfId="0" applyNumberFormat="1" applyFont="1" applyFill="1" applyBorder="1" applyAlignment="1" applyProtection="1">
      <alignment horizontal="center"/>
      <protection/>
    </xf>
    <xf numFmtId="0" fontId="26" fillId="36" borderId="90" xfId="0" applyFont="1" applyFill="1" applyBorder="1" applyAlignment="1" applyProtection="1">
      <alignment horizontal="left"/>
      <protection/>
    </xf>
    <xf numFmtId="0" fontId="26" fillId="33" borderId="91" xfId="0" applyFont="1" applyFill="1" applyBorder="1" applyAlignment="1" applyProtection="1">
      <alignment horizontal="left"/>
      <protection/>
    </xf>
    <xf numFmtId="0" fontId="26" fillId="33" borderId="92" xfId="0" applyFont="1" applyFill="1" applyBorder="1" applyAlignment="1" applyProtection="1" quotePrefix="1">
      <alignment horizontal="left"/>
      <protection/>
    </xf>
    <xf numFmtId="3" fontId="78" fillId="36" borderId="93" xfId="55" applyNumberFormat="1" applyFont="1" applyFill="1" applyBorder="1" applyAlignment="1" applyProtection="1">
      <alignment horizontal="right" vertical="center"/>
      <protection/>
    </xf>
    <xf numFmtId="3" fontId="78" fillId="36" borderId="94" xfId="55" applyNumberFormat="1" applyFont="1" applyFill="1" applyBorder="1" applyAlignment="1" applyProtection="1">
      <alignment horizontal="right" vertical="center"/>
      <protection/>
    </xf>
    <xf numFmtId="3" fontId="78" fillId="36" borderId="91" xfId="55" applyNumberFormat="1" applyFont="1" applyFill="1" applyBorder="1" applyAlignment="1" applyProtection="1">
      <alignment horizontal="right" vertical="center"/>
      <protection/>
    </xf>
    <xf numFmtId="3" fontId="78" fillId="36" borderId="95" xfId="55" applyNumberFormat="1" applyFont="1" applyFill="1" applyBorder="1" applyAlignment="1" applyProtection="1">
      <alignment horizontal="right" vertical="center"/>
      <protection/>
    </xf>
    <xf numFmtId="0" fontId="26" fillId="36" borderId="96" xfId="0" applyFont="1" applyFill="1" applyBorder="1" applyAlignment="1" applyProtection="1">
      <alignment horizontal="left"/>
      <protection/>
    </xf>
    <xf numFmtId="0" fontId="26" fillId="33" borderId="97" xfId="0" applyFont="1" applyFill="1" applyBorder="1" applyAlignment="1" applyProtection="1">
      <alignment horizontal="left"/>
      <protection/>
    </xf>
    <xf numFmtId="0" fontId="26" fillId="33" borderId="98" xfId="0" applyFont="1" applyFill="1" applyBorder="1" applyAlignment="1" applyProtection="1" quotePrefix="1">
      <alignment horizontal="left"/>
      <protection/>
    </xf>
    <xf numFmtId="3" fontId="78" fillId="36" borderId="99" xfId="55" applyNumberFormat="1" applyFont="1" applyFill="1" applyBorder="1" applyAlignment="1" applyProtection="1">
      <alignment horizontal="right" vertical="center"/>
      <protection/>
    </xf>
    <xf numFmtId="3" fontId="78" fillId="36" borderId="100" xfId="55" applyNumberFormat="1" applyFont="1" applyFill="1" applyBorder="1" applyAlignment="1" applyProtection="1">
      <alignment horizontal="right" vertical="center"/>
      <protection/>
    </xf>
    <xf numFmtId="3" fontId="78" fillId="36" borderId="97" xfId="55" applyNumberFormat="1" applyFont="1" applyFill="1" applyBorder="1" applyAlignment="1" applyProtection="1">
      <alignment horizontal="right" vertical="center"/>
      <protection/>
    </xf>
    <xf numFmtId="3" fontId="78" fillId="36" borderId="101" xfId="55" applyNumberFormat="1" applyFont="1" applyFill="1" applyBorder="1" applyAlignment="1" applyProtection="1">
      <alignment horizontal="right" vertical="center"/>
      <protection/>
    </xf>
    <xf numFmtId="0" fontId="26" fillId="33" borderId="102" xfId="0" applyFont="1" applyFill="1" applyBorder="1" applyAlignment="1" applyProtection="1" quotePrefix="1">
      <alignment horizontal="left"/>
      <protection/>
    </xf>
    <xf numFmtId="0" fontId="26" fillId="33" borderId="102" xfId="0" applyFont="1" applyFill="1" applyBorder="1" applyAlignment="1" applyProtection="1">
      <alignment horizontal="left"/>
      <protection/>
    </xf>
    <xf numFmtId="3" fontId="26" fillId="33" borderId="102" xfId="0" applyNumberFormat="1" applyFont="1" applyFill="1" applyBorder="1" applyAlignment="1" applyProtection="1">
      <alignment/>
      <protection/>
    </xf>
    <xf numFmtId="3" fontId="26" fillId="33" borderId="103" xfId="0" applyNumberFormat="1" applyFont="1" applyFill="1" applyBorder="1" applyAlignment="1" applyProtection="1">
      <alignment/>
      <protection/>
    </xf>
    <xf numFmtId="3" fontId="26" fillId="33" borderId="89" xfId="0" applyNumberFormat="1" applyFont="1" applyFill="1" applyBorder="1" applyAlignment="1" applyProtection="1">
      <alignment/>
      <protection/>
    </xf>
    <xf numFmtId="3" fontId="26" fillId="33" borderId="104" xfId="0" applyNumberFormat="1" applyFont="1" applyFill="1" applyBorder="1" applyAlignment="1" applyProtection="1">
      <alignment/>
      <protection/>
    </xf>
    <xf numFmtId="0" fontId="26" fillId="33" borderId="50" xfId="0" applyFont="1" applyFill="1" applyBorder="1" applyAlignment="1" applyProtection="1" quotePrefix="1">
      <alignment horizontal="left"/>
      <protection/>
    </xf>
    <xf numFmtId="0" fontId="26" fillId="36" borderId="35" xfId="0" applyFont="1" applyFill="1" applyBorder="1" applyAlignment="1" applyProtection="1">
      <alignment horizontal="left"/>
      <protection/>
    </xf>
    <xf numFmtId="3" fontId="26" fillId="36" borderId="35" xfId="0" applyNumberFormat="1" applyFont="1" applyFill="1" applyBorder="1" applyAlignment="1" applyProtection="1">
      <alignment/>
      <protection/>
    </xf>
    <xf numFmtId="3" fontId="26" fillId="36" borderId="36" xfId="0" applyNumberFormat="1" applyFont="1" applyFill="1" applyBorder="1" applyAlignment="1" applyProtection="1">
      <alignment/>
      <protection/>
    </xf>
    <xf numFmtId="3" fontId="26" fillId="36" borderId="14" xfId="0" applyNumberFormat="1" applyFont="1" applyFill="1" applyBorder="1" applyAlignment="1" applyProtection="1">
      <alignment/>
      <protection/>
    </xf>
    <xf numFmtId="3" fontId="78" fillId="36" borderId="14" xfId="55" applyNumberFormat="1" applyFont="1" applyFill="1" applyBorder="1" applyAlignment="1" applyProtection="1">
      <alignment horizontal="right" vertical="center"/>
      <protection/>
    </xf>
    <xf numFmtId="3" fontId="26" fillId="36" borderId="29" xfId="0" applyNumberFormat="1" applyFont="1" applyFill="1" applyBorder="1" applyAlignment="1" applyProtection="1">
      <alignment/>
      <protection/>
    </xf>
    <xf numFmtId="3" fontId="35" fillId="36" borderId="14" xfId="0" applyNumberFormat="1" applyFont="1" applyFill="1" applyBorder="1" applyAlignment="1" applyProtection="1">
      <alignment horizontal="center"/>
      <protection/>
    </xf>
    <xf numFmtId="0" fontId="26" fillId="33" borderId="61" xfId="0" applyFont="1" applyFill="1" applyBorder="1" applyAlignment="1" applyProtection="1">
      <alignment horizontal="left"/>
      <protection/>
    </xf>
    <xf numFmtId="0" fontId="26" fillId="33" borderId="61" xfId="0" applyFont="1" applyFill="1" applyBorder="1" applyAlignment="1" applyProtection="1" quotePrefix="1">
      <alignment horizontal="left"/>
      <protection/>
    </xf>
    <xf numFmtId="0" fontId="36" fillId="33" borderId="50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>
      <alignment horizontal="left"/>
      <protection/>
    </xf>
    <xf numFmtId="0" fontId="26" fillId="36" borderId="57" xfId="0" applyFont="1" applyFill="1" applyBorder="1" applyAlignment="1" applyProtection="1" quotePrefix="1">
      <alignment horizontal="left"/>
      <protection/>
    </xf>
    <xf numFmtId="3" fontId="26" fillId="36" borderId="57" xfId="0" applyNumberFormat="1" applyFont="1" applyFill="1" applyBorder="1" applyAlignment="1" applyProtection="1">
      <alignment/>
      <protection/>
    </xf>
    <xf numFmtId="3" fontId="26" fillId="36" borderId="58" xfId="0" applyNumberFormat="1" applyFont="1" applyFill="1" applyBorder="1" applyAlignment="1" applyProtection="1">
      <alignment/>
      <protection/>
    </xf>
    <xf numFmtId="3" fontId="26" fillId="36" borderId="59" xfId="0" applyNumberFormat="1" applyFont="1" applyFill="1" applyBorder="1" applyAlignment="1" applyProtection="1">
      <alignment/>
      <protection/>
    </xf>
    <xf numFmtId="3" fontId="26" fillId="36" borderId="60" xfId="0" applyNumberFormat="1" applyFont="1" applyFill="1" applyBorder="1" applyAlignment="1" applyProtection="1">
      <alignment/>
      <protection/>
    </xf>
    <xf numFmtId="3" fontId="35" fillId="36" borderId="59" xfId="0" applyNumberFormat="1" applyFont="1" applyFill="1" applyBorder="1" applyAlignment="1" applyProtection="1">
      <alignment horizontal="center"/>
      <protection/>
    </xf>
    <xf numFmtId="0" fontId="26" fillId="36" borderId="66" xfId="0" applyFont="1" applyFill="1" applyBorder="1" applyAlignment="1" applyProtection="1">
      <alignment horizontal="left"/>
      <protection/>
    </xf>
    <xf numFmtId="0" fontId="36" fillId="36" borderId="65" xfId="0" applyFont="1" applyFill="1" applyBorder="1" applyAlignment="1" applyProtection="1">
      <alignment horizontal="left"/>
      <protection/>
    </xf>
    <xf numFmtId="0" fontId="26" fillId="36" borderId="66" xfId="0" applyFont="1" applyFill="1" applyBorder="1" applyAlignment="1" applyProtection="1" quotePrefix="1">
      <alignment horizontal="left"/>
      <protection/>
    </xf>
    <xf numFmtId="3" fontId="26" fillId="36" borderId="66" xfId="0" applyNumberFormat="1" applyFont="1" applyFill="1" applyBorder="1" applyAlignment="1" applyProtection="1">
      <alignment/>
      <protection/>
    </xf>
    <xf numFmtId="3" fontId="26" fillId="36" borderId="67" xfId="0" applyNumberFormat="1" applyFont="1" applyFill="1" applyBorder="1" applyAlignment="1" applyProtection="1">
      <alignment/>
      <protection/>
    </xf>
    <xf numFmtId="3" fontId="26" fillId="36" borderId="68" xfId="0" applyNumberFormat="1" applyFont="1" applyFill="1" applyBorder="1" applyAlignment="1" applyProtection="1">
      <alignment/>
      <protection/>
    </xf>
    <xf numFmtId="3" fontId="26" fillId="36" borderId="69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106" xfId="0" applyNumberFormat="1" applyFont="1" applyBorder="1" applyAlignment="1" applyProtection="1">
      <alignment/>
      <protection/>
    </xf>
    <xf numFmtId="3" fontId="35" fillId="36" borderId="68" xfId="0" applyNumberFormat="1" applyFont="1" applyFill="1" applyBorder="1" applyAlignment="1" applyProtection="1">
      <alignment horizontal="center"/>
      <protection/>
    </xf>
    <xf numFmtId="0" fontId="38" fillId="33" borderId="0" xfId="0" applyFont="1" applyFill="1" applyAlignment="1" applyProtection="1">
      <alignment/>
      <protection/>
    </xf>
    <xf numFmtId="0" fontId="26" fillId="33" borderId="21" xfId="0" applyFont="1" applyFill="1" applyBorder="1" applyAlignment="1" applyProtection="1" quotePrefix="1">
      <alignment horizontal="left"/>
      <protection/>
    </xf>
    <xf numFmtId="3" fontId="26" fillId="33" borderId="21" xfId="0" applyNumberFormat="1" applyFont="1" applyFill="1" applyBorder="1" applyAlignment="1" applyProtection="1" quotePrefix="1">
      <alignment/>
      <protection/>
    </xf>
    <xf numFmtId="3" fontId="26" fillId="33" borderId="38" xfId="0" applyNumberFormat="1" applyFont="1" applyFill="1" applyBorder="1" applyAlignment="1" applyProtection="1" quotePrefix="1">
      <alignment/>
      <protection/>
    </xf>
    <xf numFmtId="3" fontId="26" fillId="33" borderId="30" xfId="0" applyNumberFormat="1" applyFont="1" applyFill="1" applyBorder="1" applyAlignment="1" applyProtection="1" quotePrefix="1">
      <alignment/>
      <protection/>
    </xf>
    <xf numFmtId="3" fontId="26" fillId="33" borderId="39" xfId="0" applyNumberFormat="1" applyFont="1" applyFill="1" applyBorder="1" applyAlignment="1" applyProtection="1" quotePrefix="1">
      <alignment/>
      <protection/>
    </xf>
    <xf numFmtId="1" fontId="26" fillId="0" borderId="27" xfId="0" applyNumberFormat="1" applyFont="1" applyBorder="1" applyAlignment="1" applyProtection="1" quotePrefix="1">
      <alignment/>
      <protection/>
    </xf>
    <xf numFmtId="1" fontId="26" fillId="0" borderId="35" xfId="0" applyNumberFormat="1" applyFont="1" applyBorder="1" applyAlignment="1" applyProtection="1" quotePrefix="1">
      <alignment/>
      <protection/>
    </xf>
    <xf numFmtId="3" fontId="35" fillId="33" borderId="30" xfId="0" applyNumberFormat="1" applyFont="1" applyFill="1" applyBorder="1" applyAlignment="1" applyProtection="1" quotePrefix="1">
      <alignment horizontal="center"/>
      <protection/>
    </xf>
    <xf numFmtId="0" fontId="21" fillId="5" borderId="41" xfId="0" applyFont="1" applyFill="1" applyBorder="1" applyAlignment="1" applyProtection="1">
      <alignment horizontal="left"/>
      <protection/>
    </xf>
    <xf numFmtId="0" fontId="19" fillId="5" borderId="41" xfId="0" applyFont="1" applyFill="1" applyBorder="1" applyAlignment="1" applyProtection="1">
      <alignment horizontal="left"/>
      <protection/>
    </xf>
    <xf numFmtId="3" fontId="19" fillId="5" borderId="41" xfId="0" applyNumberFormat="1" applyFont="1" applyFill="1" applyBorder="1" applyAlignment="1" applyProtection="1">
      <alignment/>
      <protection/>
    </xf>
    <xf numFmtId="3" fontId="26" fillId="5" borderId="42" xfId="0" applyNumberFormat="1" applyFont="1" applyFill="1" applyBorder="1" applyAlignment="1" applyProtection="1">
      <alignment/>
      <protection/>
    </xf>
    <xf numFmtId="3" fontId="26" fillId="5" borderId="43" xfId="0" applyNumberFormat="1" applyFont="1" applyFill="1" applyBorder="1" applyAlignment="1" applyProtection="1">
      <alignment/>
      <protection/>
    </xf>
    <xf numFmtId="3" fontId="79" fillId="5" borderId="43" xfId="55" applyNumberFormat="1" applyFont="1" applyFill="1" applyBorder="1" applyAlignment="1" applyProtection="1">
      <alignment vertical="center"/>
      <protection/>
    </xf>
    <xf numFmtId="3" fontId="26" fillId="5" borderId="44" xfId="0" applyNumberFormat="1" applyFont="1" applyFill="1" applyBorder="1" applyAlignment="1" applyProtection="1">
      <alignment/>
      <protection/>
    </xf>
    <xf numFmtId="3" fontId="35" fillId="5" borderId="43" xfId="0" applyNumberFormat="1" applyFont="1" applyFill="1" applyBorder="1" applyAlignment="1" applyProtection="1">
      <alignment horizontal="center"/>
      <protection/>
    </xf>
    <xf numFmtId="3" fontId="26" fillId="33" borderId="102" xfId="0" applyNumberFormat="1" applyFont="1" applyFill="1" applyBorder="1" applyAlignment="1" applyProtection="1" quotePrefix="1">
      <alignment/>
      <protection/>
    </xf>
    <xf numFmtId="3" fontId="26" fillId="33" borderId="103" xfId="0" applyNumberFormat="1" applyFont="1" applyFill="1" applyBorder="1" applyAlignment="1" applyProtection="1" quotePrefix="1">
      <alignment/>
      <protection/>
    </xf>
    <xf numFmtId="3" fontId="26" fillId="33" borderId="89" xfId="0" applyNumberFormat="1" applyFont="1" applyFill="1" applyBorder="1" applyAlignment="1" applyProtection="1" quotePrefix="1">
      <alignment/>
      <protection/>
    </xf>
    <xf numFmtId="3" fontId="26" fillId="33" borderId="104" xfId="0" applyNumberFormat="1" applyFont="1" applyFill="1" applyBorder="1" applyAlignment="1" applyProtection="1" quotePrefix="1">
      <alignment/>
      <protection/>
    </xf>
    <xf numFmtId="3" fontId="35" fillId="33" borderId="89" xfId="0" applyNumberFormat="1" applyFont="1" applyFill="1" applyBorder="1" applyAlignment="1" applyProtection="1" quotePrefix="1">
      <alignment horizontal="center"/>
      <protection/>
    </xf>
    <xf numFmtId="3" fontId="26" fillId="33" borderId="61" xfId="0" applyNumberFormat="1" applyFont="1" applyFill="1" applyBorder="1" applyAlignment="1" applyProtection="1" quotePrefix="1">
      <alignment/>
      <protection/>
    </xf>
    <xf numFmtId="3" fontId="26" fillId="33" borderId="62" xfId="0" applyNumberFormat="1" applyFont="1" applyFill="1" applyBorder="1" applyAlignment="1" applyProtection="1" quotePrefix="1">
      <alignment/>
      <protection/>
    </xf>
    <xf numFmtId="3" fontId="26" fillId="33" borderId="63" xfId="0" applyNumberFormat="1" applyFont="1" applyFill="1" applyBorder="1" applyAlignment="1" applyProtection="1" quotePrefix="1">
      <alignment/>
      <protection/>
    </xf>
    <xf numFmtId="3" fontId="26" fillId="33" borderId="64" xfId="0" applyNumberFormat="1" applyFont="1" applyFill="1" applyBorder="1" applyAlignment="1" applyProtection="1" quotePrefix="1">
      <alignment/>
      <protection/>
    </xf>
    <xf numFmtId="3" fontId="35" fillId="33" borderId="63" xfId="0" applyNumberFormat="1" applyFont="1" applyFill="1" applyBorder="1" applyAlignment="1" applyProtection="1" quotePrefix="1">
      <alignment horizontal="center"/>
      <protection/>
    </xf>
    <xf numFmtId="3" fontId="26" fillId="33" borderId="50" xfId="0" applyNumberFormat="1" applyFont="1" applyFill="1" applyBorder="1" applyAlignment="1" applyProtection="1" quotePrefix="1">
      <alignment/>
      <protection/>
    </xf>
    <xf numFmtId="3" fontId="26" fillId="33" borderId="51" xfId="0" applyNumberFormat="1" applyFont="1" applyFill="1" applyBorder="1" applyAlignment="1" applyProtection="1" quotePrefix="1">
      <alignment/>
      <protection/>
    </xf>
    <xf numFmtId="3" fontId="26" fillId="33" borderId="52" xfId="0" applyNumberFormat="1" applyFont="1" applyFill="1" applyBorder="1" applyAlignment="1" applyProtection="1" quotePrefix="1">
      <alignment/>
      <protection/>
    </xf>
    <xf numFmtId="3" fontId="26" fillId="33" borderId="53" xfId="0" applyNumberFormat="1" applyFont="1" applyFill="1" applyBorder="1" applyAlignment="1" applyProtection="1" quotePrefix="1">
      <alignment/>
      <protection/>
    </xf>
    <xf numFmtId="3" fontId="35" fillId="33" borderId="52" xfId="0" applyNumberFormat="1" applyFont="1" applyFill="1" applyBorder="1" applyAlignment="1" applyProtection="1" quotePrefix="1">
      <alignment horizontal="center"/>
      <protection/>
    </xf>
    <xf numFmtId="0" fontId="26" fillId="40" borderId="35" xfId="0" applyFont="1" applyFill="1" applyBorder="1" applyAlignment="1" applyProtection="1">
      <alignment horizontal="left"/>
      <protection/>
    </xf>
    <xf numFmtId="0" fontId="26" fillId="40" borderId="35" xfId="0" applyFont="1" applyFill="1" applyBorder="1" applyAlignment="1" applyProtection="1" quotePrefix="1">
      <alignment horizontal="left"/>
      <protection/>
    </xf>
    <xf numFmtId="3" fontId="26" fillId="40" borderId="35" xfId="0" applyNumberFormat="1" applyFont="1" applyFill="1" applyBorder="1" applyAlignment="1" applyProtection="1" quotePrefix="1">
      <alignment/>
      <protection/>
    </xf>
    <xf numFmtId="3" fontId="26" fillId="40" borderId="36" xfId="0" applyNumberFormat="1" applyFont="1" applyFill="1" applyBorder="1" applyAlignment="1" applyProtection="1" quotePrefix="1">
      <alignment/>
      <protection/>
    </xf>
    <xf numFmtId="3" fontId="26" fillId="40" borderId="14" xfId="0" applyNumberFormat="1" applyFont="1" applyFill="1" applyBorder="1" applyAlignment="1" applyProtection="1" quotePrefix="1">
      <alignment/>
      <protection/>
    </xf>
    <xf numFmtId="3" fontId="26" fillId="40" borderId="29" xfId="0" applyNumberFormat="1" applyFont="1" applyFill="1" applyBorder="1" applyAlignment="1" applyProtection="1" quotePrefix="1">
      <alignment/>
      <protection/>
    </xf>
    <xf numFmtId="3" fontId="35" fillId="40" borderId="14" xfId="0" applyNumberFormat="1" applyFont="1" applyFill="1" applyBorder="1" applyAlignment="1" applyProtection="1" quotePrefix="1">
      <alignment horizontal="center"/>
      <protection/>
    </xf>
    <xf numFmtId="43" fontId="26" fillId="33" borderId="102" xfId="42" applyFont="1" applyFill="1" applyBorder="1" applyAlignment="1" applyProtection="1">
      <alignment horizontal="left"/>
      <protection/>
    </xf>
    <xf numFmtId="0" fontId="36" fillId="33" borderId="102" xfId="0" applyFont="1" applyFill="1" applyBorder="1" applyAlignment="1" applyProtection="1">
      <alignment horizontal="left"/>
      <protection/>
    </xf>
    <xf numFmtId="0" fontId="26" fillId="33" borderId="66" xfId="0" applyFont="1" applyFill="1" applyBorder="1" applyAlignment="1" applyProtection="1" quotePrefix="1">
      <alignment horizontal="left"/>
      <protection/>
    </xf>
    <xf numFmtId="1" fontId="26" fillId="0" borderId="40" xfId="0" applyNumberFormat="1" applyFont="1" applyBorder="1" applyAlignment="1" applyProtection="1" quotePrefix="1">
      <alignment/>
      <protection/>
    </xf>
    <xf numFmtId="0" fontId="21" fillId="36" borderId="41" xfId="0" applyFont="1" applyFill="1" applyBorder="1" applyAlignment="1" applyProtection="1" quotePrefix="1">
      <alignment horizontal="left"/>
      <protection/>
    </xf>
    <xf numFmtId="0" fontId="19" fillId="36" borderId="41" xfId="0" applyFont="1" applyFill="1" applyBorder="1" applyAlignment="1" applyProtection="1">
      <alignment horizontal="left"/>
      <protection/>
    </xf>
    <xf numFmtId="0" fontId="19" fillId="36" borderId="41" xfId="0" applyFont="1" applyFill="1" applyBorder="1" applyAlignment="1" applyProtection="1" quotePrefix="1">
      <alignment horizontal="left"/>
      <protection/>
    </xf>
    <xf numFmtId="3" fontId="19" fillId="36" borderId="41" xfId="0" applyNumberFormat="1" applyFont="1" applyFill="1" applyBorder="1" applyAlignment="1" applyProtection="1">
      <alignment/>
      <protection/>
    </xf>
    <xf numFmtId="3" fontId="26" fillId="36" borderId="42" xfId="0" applyNumberFormat="1" applyFont="1" applyFill="1" applyBorder="1" applyAlignment="1" applyProtection="1">
      <alignment/>
      <protection/>
    </xf>
    <xf numFmtId="3" fontId="26" fillId="36" borderId="43" xfId="0" applyNumberFormat="1" applyFont="1" applyFill="1" applyBorder="1" applyAlignment="1" applyProtection="1">
      <alignment/>
      <protection/>
    </xf>
    <xf numFmtId="3" fontId="26" fillId="36" borderId="44" xfId="0" applyNumberFormat="1" applyFont="1" applyFill="1" applyBorder="1" applyAlignment="1" applyProtection="1">
      <alignment/>
      <protection/>
    </xf>
    <xf numFmtId="1" fontId="26" fillId="0" borderId="107" xfId="0" applyNumberFormat="1" applyFont="1" applyBorder="1" applyAlignment="1" applyProtection="1" quotePrefix="1">
      <alignment/>
      <protection/>
    </xf>
    <xf numFmtId="3" fontId="35" fillId="36" borderId="43" xfId="0" applyNumberFormat="1" applyFont="1" applyFill="1" applyBorder="1" applyAlignment="1" applyProtection="1">
      <alignment horizontal="center"/>
      <protection/>
    </xf>
    <xf numFmtId="0" fontId="21" fillId="38" borderId="108" xfId="0" applyFont="1" applyFill="1" applyBorder="1" applyAlignment="1" applyProtection="1">
      <alignment horizontal="left"/>
      <protection/>
    </xf>
    <xf numFmtId="0" fontId="19" fillId="38" borderId="108" xfId="0" applyFont="1" applyFill="1" applyBorder="1" applyAlignment="1" applyProtection="1">
      <alignment horizontal="left"/>
      <protection/>
    </xf>
    <xf numFmtId="173" fontId="19" fillId="38" borderId="108" xfId="0" applyNumberFormat="1" applyFont="1" applyFill="1" applyBorder="1" applyAlignment="1" applyProtection="1">
      <alignment/>
      <protection/>
    </xf>
    <xf numFmtId="173" fontId="26" fillId="32" borderId="109" xfId="0" applyNumberFormat="1" applyFont="1" applyFill="1" applyBorder="1" applyAlignment="1" applyProtection="1">
      <alignment/>
      <protection/>
    </xf>
    <xf numFmtId="173" fontId="26" fillId="32" borderId="110" xfId="0" applyNumberFormat="1" applyFont="1" applyFill="1" applyBorder="1" applyAlignment="1" applyProtection="1">
      <alignment/>
      <protection/>
    </xf>
    <xf numFmtId="173" fontId="26" fillId="32" borderId="111" xfId="0" applyNumberFormat="1" applyFont="1" applyFill="1" applyBorder="1" applyAlignment="1" applyProtection="1">
      <alignment/>
      <protection/>
    </xf>
    <xf numFmtId="3" fontId="35" fillId="38" borderId="110" xfId="0" applyNumberFormat="1" applyFont="1" applyFill="1" applyBorder="1" applyAlignment="1" applyProtection="1">
      <alignment horizontal="center"/>
      <protection/>
    </xf>
    <xf numFmtId="0" fontId="80" fillId="41" borderId="112" xfId="56" applyFont="1" applyFill="1" applyBorder="1" applyAlignment="1" applyProtection="1">
      <alignment horizontal="center"/>
      <protection/>
    </xf>
    <xf numFmtId="0" fontId="18" fillId="33" borderId="113" xfId="0" applyFont="1" applyFill="1" applyBorder="1" applyAlignment="1" applyProtection="1" quotePrefix="1">
      <alignment horizontal="left"/>
      <protection/>
    </xf>
    <xf numFmtId="173" fontId="81" fillId="33" borderId="113" xfId="0" applyNumberFormat="1" applyFont="1" applyFill="1" applyBorder="1" applyAlignment="1" applyProtection="1" quotePrefix="1">
      <alignment/>
      <protection/>
    </xf>
    <xf numFmtId="173" fontId="82" fillId="33" borderId="113" xfId="0" applyNumberFormat="1" applyFont="1" applyFill="1" applyBorder="1" applyAlignment="1" applyProtection="1" quotePrefix="1">
      <alignment/>
      <protection/>
    </xf>
    <xf numFmtId="173" fontId="82" fillId="33" borderId="106" xfId="0" applyNumberFormat="1" applyFont="1" applyFill="1" applyBorder="1" applyAlignment="1" applyProtection="1" quotePrefix="1">
      <alignment/>
      <protection/>
    </xf>
    <xf numFmtId="3" fontId="35" fillId="33" borderId="34" xfId="0" applyNumberFormat="1" applyFont="1" applyFill="1" applyBorder="1" applyAlignment="1" applyProtection="1" quotePrefix="1">
      <alignment horizontal="center"/>
      <protection/>
    </xf>
    <xf numFmtId="0" fontId="19" fillId="38" borderId="41" xfId="0" applyFont="1" applyFill="1" applyBorder="1" applyAlignment="1" applyProtection="1">
      <alignment horizontal="left"/>
      <protection/>
    </xf>
    <xf numFmtId="173" fontId="19" fillId="38" borderId="41" xfId="0" applyNumberFormat="1" applyFont="1" applyFill="1" applyBorder="1" applyAlignment="1" applyProtection="1">
      <alignment horizontal="right"/>
      <protection/>
    </xf>
    <xf numFmtId="173" fontId="26" fillId="32" borderId="42" xfId="0" applyNumberFormat="1" applyFont="1" applyFill="1" applyBorder="1" applyAlignment="1" applyProtection="1">
      <alignment horizontal="right"/>
      <protection/>
    </xf>
    <xf numFmtId="173" fontId="26" fillId="32" borderId="43" xfId="0" applyNumberFormat="1" applyFont="1" applyFill="1" applyBorder="1" applyAlignment="1" applyProtection="1">
      <alignment horizontal="right"/>
      <protection/>
    </xf>
    <xf numFmtId="173" fontId="26" fillId="32" borderId="44" xfId="0" applyNumberFormat="1" applyFont="1" applyFill="1" applyBorder="1" applyAlignment="1" applyProtection="1">
      <alignment horizontal="right"/>
      <protection/>
    </xf>
    <xf numFmtId="1" fontId="19" fillId="0" borderId="37" xfId="0" applyNumberFormat="1" applyFont="1" applyBorder="1" applyAlignment="1" applyProtection="1">
      <alignment horizontal="right"/>
      <protection/>
    </xf>
    <xf numFmtId="3" fontId="35" fillId="38" borderId="43" xfId="0" applyNumberFormat="1" applyFont="1" applyFill="1" applyBorder="1" applyAlignment="1" applyProtection="1">
      <alignment horizontal="center"/>
      <protection/>
    </xf>
    <xf numFmtId="0" fontId="19" fillId="33" borderId="21" xfId="0" applyFont="1" applyFill="1" applyBorder="1" applyAlignment="1" applyProtection="1">
      <alignment horizontal="left"/>
      <protection/>
    </xf>
    <xf numFmtId="3" fontId="19" fillId="33" borderId="21" xfId="0" applyNumberFormat="1" applyFont="1" applyFill="1" applyBorder="1" applyAlignment="1" applyProtection="1">
      <alignment horizontal="right"/>
      <protection/>
    </xf>
    <xf numFmtId="3" fontId="19" fillId="42" borderId="21" xfId="0" applyNumberFormat="1" applyFont="1" applyFill="1" applyBorder="1" applyAlignment="1" applyProtection="1">
      <alignment horizontal="right"/>
      <protection/>
    </xf>
    <xf numFmtId="3" fontId="26" fillId="33" borderId="38" xfId="0" applyNumberFormat="1" applyFont="1" applyFill="1" applyBorder="1" applyAlignment="1" applyProtection="1">
      <alignment horizontal="right"/>
      <protection/>
    </xf>
    <xf numFmtId="3" fontId="26" fillId="33" borderId="30" xfId="0" applyNumberFormat="1" applyFont="1" applyFill="1" applyBorder="1" applyAlignment="1" applyProtection="1">
      <alignment horizontal="right"/>
      <protection/>
    </xf>
    <xf numFmtId="3" fontId="26" fillId="33" borderId="39" xfId="0" applyNumberFormat="1" applyFont="1" applyFill="1" applyBorder="1" applyAlignment="1" applyProtection="1">
      <alignment horizontal="right"/>
      <protection/>
    </xf>
    <xf numFmtId="1" fontId="19" fillId="0" borderId="21" xfId="0" applyNumberFormat="1" applyFont="1" applyBorder="1" applyAlignment="1" applyProtection="1">
      <alignment horizontal="right"/>
      <protection/>
    </xf>
    <xf numFmtId="3" fontId="35" fillId="33" borderId="30" xfId="0" applyNumberFormat="1" applyFont="1" applyFill="1" applyBorder="1" applyAlignment="1" applyProtection="1">
      <alignment horizontal="center"/>
      <protection/>
    </xf>
    <xf numFmtId="0" fontId="18" fillId="33" borderId="114" xfId="0" applyFont="1" applyFill="1" applyBorder="1" applyAlignment="1" applyProtection="1">
      <alignment/>
      <protection/>
    </xf>
    <xf numFmtId="1" fontId="26" fillId="0" borderId="57" xfId="0" applyNumberFormat="1" applyFont="1" applyBorder="1" applyAlignment="1" applyProtection="1" quotePrefix="1">
      <alignment/>
      <protection/>
    </xf>
    <xf numFmtId="171" fontId="26" fillId="0" borderId="114" xfId="0" applyNumberFormat="1" applyFont="1" applyBorder="1" applyAlignment="1" applyProtection="1">
      <alignment/>
      <protection/>
    </xf>
    <xf numFmtId="0" fontId="18" fillId="33" borderId="115" xfId="0" applyFont="1" applyFill="1" applyBorder="1" applyAlignment="1" applyProtection="1">
      <alignment/>
      <protection/>
    </xf>
    <xf numFmtId="0" fontId="26" fillId="43" borderId="57" xfId="0" applyFont="1" applyFill="1" applyBorder="1" applyAlignment="1" applyProtection="1">
      <alignment horizontal="left"/>
      <protection/>
    </xf>
    <xf numFmtId="3" fontId="26" fillId="43" borderId="57" xfId="0" applyNumberFormat="1" applyFont="1" applyFill="1" applyBorder="1" applyAlignment="1" applyProtection="1" quotePrefix="1">
      <alignment/>
      <protection/>
    </xf>
    <xf numFmtId="3" fontId="26" fillId="43" borderId="58" xfId="0" applyNumberFormat="1" applyFont="1" applyFill="1" applyBorder="1" applyAlignment="1" applyProtection="1" quotePrefix="1">
      <alignment/>
      <protection/>
    </xf>
    <xf numFmtId="3" fontId="26" fillId="43" borderId="59" xfId="0" applyNumberFormat="1" applyFont="1" applyFill="1" applyBorder="1" applyAlignment="1" applyProtection="1" quotePrefix="1">
      <alignment/>
      <protection/>
    </xf>
    <xf numFmtId="3" fontId="26" fillId="43" borderId="60" xfId="0" applyNumberFormat="1" applyFont="1" applyFill="1" applyBorder="1" applyAlignment="1" applyProtection="1" quotePrefix="1">
      <alignment/>
      <protection/>
    </xf>
    <xf numFmtId="3" fontId="26" fillId="0" borderId="61" xfId="0" applyNumberFormat="1" applyFont="1" applyBorder="1" applyAlignment="1" applyProtection="1" quotePrefix="1">
      <alignment/>
      <protection/>
    </xf>
    <xf numFmtId="3" fontId="35" fillId="43" borderId="59" xfId="0" applyNumberFormat="1" applyFont="1" applyFill="1" applyBorder="1" applyAlignment="1" applyProtection="1" quotePrefix="1">
      <alignment horizontal="center"/>
      <protection/>
    </xf>
    <xf numFmtId="171" fontId="26" fillId="0" borderId="115" xfId="0" applyNumberFormat="1" applyFont="1" applyBorder="1" applyAlignment="1" applyProtection="1">
      <alignment/>
      <protection/>
    </xf>
    <xf numFmtId="0" fontId="26" fillId="43" borderId="61" xfId="0" applyFont="1" applyFill="1" applyBorder="1" applyAlignment="1" applyProtection="1">
      <alignment horizontal="left"/>
      <protection/>
    </xf>
    <xf numFmtId="3" fontId="26" fillId="43" borderId="61" xfId="0" applyNumberFormat="1" applyFont="1" applyFill="1" applyBorder="1" applyAlignment="1" applyProtection="1" quotePrefix="1">
      <alignment/>
      <protection/>
    </xf>
    <xf numFmtId="3" fontId="26" fillId="43" borderId="62" xfId="0" applyNumberFormat="1" applyFont="1" applyFill="1" applyBorder="1" applyAlignment="1" applyProtection="1" quotePrefix="1">
      <alignment/>
      <protection/>
    </xf>
    <xf numFmtId="3" fontId="26" fillId="43" borderId="63" xfId="0" applyNumberFormat="1" applyFont="1" applyFill="1" applyBorder="1" applyAlignment="1" applyProtection="1" quotePrefix="1">
      <alignment/>
      <protection/>
    </xf>
    <xf numFmtId="3" fontId="26" fillId="43" borderId="64" xfId="0" applyNumberFormat="1" applyFont="1" applyFill="1" applyBorder="1" applyAlignment="1" applyProtection="1" quotePrefix="1">
      <alignment/>
      <protection/>
    </xf>
    <xf numFmtId="3" fontId="35" fillId="43" borderId="63" xfId="0" applyNumberFormat="1" applyFont="1" applyFill="1" applyBorder="1" applyAlignment="1" applyProtection="1" quotePrefix="1">
      <alignment horizontal="center"/>
      <protection/>
    </xf>
    <xf numFmtId="171" fontId="26" fillId="43" borderId="61" xfId="0" applyNumberFormat="1" applyFont="1" applyFill="1" applyBorder="1" applyAlignment="1" applyProtection="1">
      <alignment/>
      <protection/>
    </xf>
    <xf numFmtId="171" fontId="26" fillId="43" borderId="66" xfId="0" applyNumberFormat="1" applyFont="1" applyFill="1" applyBorder="1" applyAlignment="1" applyProtection="1">
      <alignment/>
      <protection/>
    </xf>
    <xf numFmtId="3" fontId="26" fillId="43" borderId="66" xfId="0" applyNumberFormat="1" applyFont="1" applyFill="1" applyBorder="1" applyAlignment="1" applyProtection="1" quotePrefix="1">
      <alignment/>
      <protection/>
    </xf>
    <xf numFmtId="3" fontId="26" fillId="43" borderId="67" xfId="0" applyNumberFormat="1" applyFont="1" applyFill="1" applyBorder="1" applyAlignment="1" applyProtection="1" quotePrefix="1">
      <alignment/>
      <protection/>
    </xf>
    <xf numFmtId="3" fontId="26" fillId="43" borderId="68" xfId="0" applyNumberFormat="1" applyFont="1" applyFill="1" applyBorder="1" applyAlignment="1" applyProtection="1" quotePrefix="1">
      <alignment/>
      <protection/>
    </xf>
    <xf numFmtId="3" fontId="26" fillId="43" borderId="69" xfId="0" applyNumberFormat="1" applyFont="1" applyFill="1" applyBorder="1" applyAlignment="1" applyProtection="1" quotePrefix="1">
      <alignment/>
      <protection/>
    </xf>
    <xf numFmtId="3" fontId="35" fillId="43" borderId="68" xfId="0" applyNumberFormat="1" applyFont="1" applyFill="1" applyBorder="1" applyAlignment="1" applyProtection="1" quotePrefix="1">
      <alignment horizontal="center"/>
      <protection/>
    </xf>
    <xf numFmtId="1" fontId="26" fillId="0" borderId="61" xfId="0" applyNumberFormat="1" applyFont="1" applyBorder="1" applyAlignment="1" applyProtection="1" quotePrefix="1">
      <alignment/>
      <protection/>
    </xf>
    <xf numFmtId="0" fontId="26" fillId="43" borderId="66" xfId="0" applyFont="1" applyFill="1" applyBorder="1" applyAlignment="1" applyProtection="1">
      <alignment horizontal="left"/>
      <protection/>
    </xf>
    <xf numFmtId="0" fontId="26" fillId="43" borderId="57" xfId="0" applyFont="1" applyFill="1" applyBorder="1" applyAlignment="1" applyProtection="1" quotePrefix="1">
      <alignment horizontal="left"/>
      <protection/>
    </xf>
    <xf numFmtId="0" fontId="19" fillId="43" borderId="66" xfId="0" applyFont="1" applyFill="1" applyBorder="1" applyAlignment="1" applyProtection="1">
      <alignment horizontal="left"/>
      <protection/>
    </xf>
    <xf numFmtId="0" fontId="19" fillId="33" borderId="102" xfId="0" applyFont="1" applyFill="1" applyBorder="1" applyAlignment="1" applyProtection="1" quotePrefix="1">
      <alignment horizontal="left"/>
      <protection/>
    </xf>
    <xf numFmtId="171" fontId="26" fillId="33" borderId="61" xfId="0" applyNumberFormat="1" applyFont="1" applyFill="1" applyBorder="1" applyAlignment="1" applyProtection="1">
      <alignment/>
      <protection/>
    </xf>
    <xf numFmtId="1" fontId="19" fillId="0" borderId="61" xfId="0" applyNumberFormat="1" applyFont="1" applyBorder="1" applyAlignment="1" applyProtection="1">
      <alignment/>
      <protection/>
    </xf>
    <xf numFmtId="0" fontId="18" fillId="33" borderId="116" xfId="0" applyFont="1" applyFill="1" applyBorder="1" applyAlignment="1" applyProtection="1">
      <alignment/>
      <protection/>
    </xf>
    <xf numFmtId="0" fontId="26" fillId="43" borderId="78" xfId="0" applyFont="1" applyFill="1" applyBorder="1" applyAlignment="1" applyProtection="1">
      <alignment horizontal="left"/>
      <protection/>
    </xf>
    <xf numFmtId="3" fontId="26" fillId="43" borderId="78" xfId="0" applyNumberFormat="1" applyFont="1" applyFill="1" applyBorder="1" applyAlignment="1" applyProtection="1">
      <alignment/>
      <protection/>
    </xf>
    <xf numFmtId="3" fontId="26" fillId="43" borderId="117" xfId="0" applyNumberFormat="1" applyFont="1" applyFill="1" applyBorder="1" applyAlignment="1" applyProtection="1">
      <alignment/>
      <protection/>
    </xf>
    <xf numFmtId="3" fontId="26" fillId="43" borderId="118" xfId="0" applyNumberFormat="1" applyFont="1" applyFill="1" applyBorder="1" applyAlignment="1" applyProtection="1">
      <alignment/>
      <protection/>
    </xf>
    <xf numFmtId="3" fontId="26" fillId="43" borderId="119" xfId="0" applyNumberFormat="1" applyFont="1" applyFill="1" applyBorder="1" applyAlignment="1" applyProtection="1">
      <alignment/>
      <protection/>
    </xf>
    <xf numFmtId="1" fontId="19" fillId="0" borderId="120" xfId="0" applyNumberFormat="1" applyFont="1" applyBorder="1" applyAlignment="1" applyProtection="1">
      <alignment/>
      <protection/>
    </xf>
    <xf numFmtId="3" fontId="35" fillId="43" borderId="118" xfId="0" applyNumberFormat="1" applyFont="1" applyFill="1" applyBorder="1" applyAlignment="1" applyProtection="1">
      <alignment horizontal="center"/>
      <protection/>
    </xf>
    <xf numFmtId="171" fontId="26" fillId="0" borderId="116" xfId="0" applyNumberFormat="1" applyFont="1" applyBorder="1" applyAlignment="1" applyProtection="1">
      <alignment/>
      <protection/>
    </xf>
    <xf numFmtId="171" fontId="26" fillId="33" borderId="121" xfId="0" applyNumberFormat="1" applyFont="1" applyFill="1" applyBorder="1" applyAlignment="1" applyProtection="1">
      <alignment/>
      <protection/>
    </xf>
    <xf numFmtId="1" fontId="19" fillId="33" borderId="37" xfId="0" applyNumberFormat="1" applyFont="1" applyFill="1" applyBorder="1" applyAlignment="1" applyProtection="1">
      <alignment/>
      <protection/>
    </xf>
    <xf numFmtId="1" fontId="26" fillId="33" borderId="0" xfId="0" applyNumberFormat="1" applyFont="1" applyFill="1" applyBorder="1" applyAlignment="1" applyProtection="1" quotePrefix="1">
      <alignment horizontal="right"/>
      <protection/>
    </xf>
    <xf numFmtId="1" fontId="19" fillId="33" borderId="122" xfId="0" applyNumberFormat="1" applyFont="1" applyFill="1" applyBorder="1" applyAlignment="1" applyProtection="1">
      <alignment/>
      <protection/>
    </xf>
    <xf numFmtId="1" fontId="19" fillId="0" borderId="122" xfId="0" applyNumberFormat="1" applyFont="1" applyBorder="1" applyAlignment="1" applyProtection="1">
      <alignment/>
      <protection/>
    </xf>
    <xf numFmtId="0" fontId="26" fillId="33" borderId="123" xfId="0" applyFont="1" applyFill="1" applyBorder="1" applyAlignment="1" applyProtection="1">
      <alignment horizontal="left"/>
      <protection/>
    </xf>
    <xf numFmtId="0" fontId="26" fillId="33" borderId="121" xfId="0" applyFont="1" applyFill="1" applyBorder="1" applyAlignment="1" applyProtection="1">
      <alignment horizontal="left"/>
      <protection/>
    </xf>
    <xf numFmtId="1" fontId="19" fillId="33" borderId="77" xfId="0" applyNumberFormat="1" applyFont="1" applyFill="1" applyBorder="1" applyAlignment="1" applyProtection="1">
      <alignment/>
      <protection/>
    </xf>
    <xf numFmtId="1" fontId="19" fillId="0" borderId="105" xfId="0" applyNumberFormat="1" applyFont="1" applyBorder="1" applyAlignment="1" applyProtection="1">
      <alignment/>
      <protection/>
    </xf>
    <xf numFmtId="1" fontId="19" fillId="0" borderId="77" xfId="0" applyNumberFormat="1" applyFont="1" applyBorder="1" applyAlignment="1" applyProtection="1">
      <alignment/>
      <protection/>
    </xf>
    <xf numFmtId="1" fontId="19" fillId="33" borderId="124" xfId="0" applyNumberFormat="1" applyFont="1" applyFill="1" applyBorder="1" applyAlignment="1" applyProtection="1">
      <alignment/>
      <protection/>
    </xf>
    <xf numFmtId="0" fontId="26" fillId="33" borderId="125" xfId="0" applyFont="1" applyFill="1" applyBorder="1" applyAlignment="1" applyProtection="1">
      <alignment horizontal="left"/>
      <protection/>
    </xf>
    <xf numFmtId="3" fontId="26" fillId="33" borderId="0" xfId="0" applyNumberFormat="1" applyFont="1" applyFill="1" applyBorder="1" applyAlignment="1" applyProtection="1">
      <alignment/>
      <protection/>
    </xf>
    <xf numFmtId="0" fontId="83" fillId="33" borderId="0" xfId="56" applyFont="1" applyFill="1" applyBorder="1" applyProtection="1">
      <alignment/>
      <protection/>
    </xf>
    <xf numFmtId="0" fontId="18" fillId="33" borderId="20" xfId="0" applyFont="1" applyFill="1" applyBorder="1" applyAlignment="1" applyProtection="1" quotePrefix="1">
      <alignment horizontal="left"/>
      <protection/>
    </xf>
    <xf numFmtId="173" fontId="81" fillId="33" borderId="20" xfId="0" applyNumberFormat="1" applyFont="1" applyFill="1" applyBorder="1" applyAlignment="1" applyProtection="1" quotePrefix="1">
      <alignment/>
      <protection/>
    </xf>
    <xf numFmtId="173" fontId="82" fillId="33" borderId="20" xfId="0" applyNumberFormat="1" applyFont="1" applyFill="1" applyBorder="1" applyAlignment="1" applyProtection="1" quotePrefix="1">
      <alignment/>
      <protection/>
    </xf>
    <xf numFmtId="1" fontId="19" fillId="0" borderId="0" xfId="0" applyNumberFormat="1" applyFont="1" applyBorder="1" applyAlignment="1" applyProtection="1">
      <alignment/>
      <protection/>
    </xf>
    <xf numFmtId="0" fontId="26" fillId="33" borderId="0" xfId="0" applyFont="1" applyFill="1" applyBorder="1" applyAlignment="1" applyProtection="1">
      <alignment horizontal="left"/>
      <protection/>
    </xf>
    <xf numFmtId="1" fontId="19" fillId="33" borderId="0" xfId="0" applyNumberFormat="1" applyFont="1" applyFill="1" applyBorder="1" applyAlignment="1" applyProtection="1">
      <alignment/>
      <protection/>
    </xf>
    <xf numFmtId="0" fontId="28" fillId="33" borderId="0" xfId="55" applyFont="1" applyFill="1" applyBorder="1" applyAlignment="1" applyProtection="1">
      <alignment horizontal="left" vertical="center"/>
      <protection/>
    </xf>
    <xf numFmtId="1" fontId="19" fillId="33" borderId="45" xfId="0" applyNumberFormat="1" applyFont="1" applyFill="1" applyBorder="1" applyAlignment="1" applyProtection="1">
      <alignment/>
      <protection/>
    </xf>
    <xf numFmtId="0" fontId="84" fillId="36" borderId="14" xfId="55" applyFont="1" applyFill="1" applyBorder="1" applyAlignment="1" applyProtection="1">
      <alignment horizontal="center" vertical="center"/>
      <protection/>
    </xf>
    <xf numFmtId="0" fontId="28" fillId="33" borderId="0" xfId="55" applyFont="1" applyFill="1" applyBorder="1" applyAlignment="1" applyProtection="1">
      <alignment horizontal="right" vertical="center"/>
      <protection/>
    </xf>
    <xf numFmtId="0" fontId="85" fillId="36" borderId="14" xfId="55" applyFont="1" applyFill="1" applyBorder="1" applyAlignment="1" applyProtection="1">
      <alignment horizontal="center" vertical="center"/>
      <protection/>
    </xf>
    <xf numFmtId="0" fontId="26" fillId="33" borderId="0" xfId="0" applyFont="1" applyFill="1" applyBorder="1" applyAlignment="1" applyProtection="1">
      <alignment horizontal="right"/>
      <protection/>
    </xf>
    <xf numFmtId="14" fontId="46" fillId="32" borderId="14" xfId="57" applyNumberFormat="1" applyFont="1" applyFill="1" applyBorder="1" applyAlignment="1" applyProtection="1">
      <alignment horizontal="center" vertical="center"/>
      <protection/>
    </xf>
    <xf numFmtId="0" fontId="34" fillId="33" borderId="0" xfId="0" applyFont="1" applyFill="1" applyBorder="1" applyAlignment="1" applyProtection="1">
      <alignment horizontal="center"/>
      <protection/>
    </xf>
    <xf numFmtId="0" fontId="34" fillId="33" borderId="0" xfId="0" applyFont="1" applyFill="1" applyBorder="1" applyAlignment="1" applyProtection="1">
      <alignment horizontal="left"/>
      <protection/>
    </xf>
    <xf numFmtId="1" fontId="47" fillId="33" borderId="0" xfId="0" applyNumberFormat="1" applyFont="1" applyFill="1" applyBorder="1" applyAlignment="1" applyProtection="1">
      <alignment/>
      <protection/>
    </xf>
    <xf numFmtId="0" fontId="48" fillId="33" borderId="17" xfId="55" applyFont="1" applyFill="1" applyBorder="1" applyAlignment="1" applyProtection="1">
      <alignment horizontal="center" vertical="center"/>
      <protection/>
    </xf>
    <xf numFmtId="0" fontId="49" fillId="33" borderId="0" xfId="0" applyFont="1" applyFill="1" applyAlignment="1" applyProtection="1">
      <alignment/>
      <protection/>
    </xf>
    <xf numFmtId="0" fontId="34" fillId="33" borderId="0" xfId="0" applyFont="1" applyFill="1" applyAlignment="1" applyProtection="1">
      <alignment horizontal="center"/>
      <protection/>
    </xf>
    <xf numFmtId="0" fontId="35" fillId="33" borderId="0" xfId="0" applyFont="1" applyFill="1" applyBorder="1" applyAlignment="1" applyProtection="1">
      <alignment horizontal="right"/>
      <protection/>
    </xf>
    <xf numFmtId="3" fontId="20" fillId="33" borderId="0" xfId="0" applyNumberFormat="1" applyFont="1" applyFill="1" applyAlignment="1" applyProtection="1">
      <alignment/>
      <protection/>
    </xf>
    <xf numFmtId="1" fontId="19" fillId="33" borderId="114" xfId="0" applyNumberFormat="1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>
      <alignment horizontal="left"/>
      <protection/>
    </xf>
    <xf numFmtId="3" fontId="50" fillId="33" borderId="116" xfId="0" applyNumberFormat="1" applyFont="1" applyFill="1" applyBorder="1" applyAlignment="1" applyProtection="1">
      <alignment horizontal="center" vertical="center"/>
      <protection/>
    </xf>
    <xf numFmtId="1" fontId="35" fillId="33" borderId="0" xfId="0" applyNumberFormat="1" applyFont="1" applyFill="1" applyBorder="1" applyAlignment="1" applyProtection="1">
      <alignment horizontal="right"/>
      <protection/>
    </xf>
    <xf numFmtId="3" fontId="20" fillId="33" borderId="114" xfId="0" applyNumberFormat="1" applyFont="1" applyFill="1" applyBorder="1" applyAlignment="1" applyProtection="1">
      <alignment/>
      <protection/>
    </xf>
    <xf numFmtId="0" fontId="20" fillId="33" borderId="114" xfId="0" applyFont="1" applyFill="1" applyBorder="1" applyAlignment="1" applyProtection="1">
      <alignment/>
      <protection/>
    </xf>
    <xf numFmtId="171" fontId="22" fillId="33" borderId="0" xfId="0" applyNumberFormat="1" applyFont="1" applyFill="1" applyBorder="1" applyAlignment="1" applyProtection="1" quotePrefix="1">
      <alignment horizontal="left"/>
      <protection/>
    </xf>
    <xf numFmtId="3" fontId="19" fillId="33" borderId="0" xfId="0" applyNumberFormat="1" applyFont="1" applyFill="1" applyBorder="1" applyAlignment="1" applyProtection="1">
      <alignment/>
      <protection/>
    </xf>
    <xf numFmtId="0" fontId="35" fillId="33" borderId="0" xfId="0" applyFont="1" applyFill="1" applyBorder="1" applyAlignment="1" applyProtection="1" quotePrefix="1">
      <alignment horizontal="left"/>
      <protection/>
    </xf>
    <xf numFmtId="0" fontId="18" fillId="34" borderId="0" xfId="0" applyFont="1" applyFill="1" applyAlignment="1" applyProtection="1">
      <alignment/>
      <protection/>
    </xf>
    <xf numFmtId="0" fontId="20" fillId="34" borderId="0" xfId="0" applyFont="1" applyFill="1" applyAlignment="1" applyProtection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5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5" formatCode="0000&quot; &quot;0000&quot; &quot;0000&quot; &quot;0000"/>
      <border/>
    </dxf>
    <dxf>
      <numFmt numFmtId="166" formatCode="0000&quot; &quot;0000&quot; &quot;0000"/>
      <border/>
    </dxf>
    <dxf>
      <numFmt numFmtId="167" formatCode="0000&quot; &quot;0000"/>
      <border/>
    </dxf>
    <dxf>
      <numFmt numFmtId="168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dimitrova\Desktop\mesechen%20otchet\otcheti%202020\juni\B1_2020_06_2300_KS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Министерство на транспорта, информационните технологии и съобщенията</v>
          </cell>
          <cell r="F9">
            <v>44012</v>
          </cell>
          <cell r="H9">
            <v>695388</v>
          </cell>
        </row>
        <row r="12">
          <cell r="B12" t="str">
            <v>Министерство на транспорта, информационните технологии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98</v>
          </cell>
          <cell r="F15" t="str">
            <v>СЕС - КСФ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21">
          <cell r="E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9"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1093522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11049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316422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584501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1003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183415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-244793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2663187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-119238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-109244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>
            <v>44020</v>
          </cell>
        </row>
      </sheetData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PageLayoutView="0" workbookViewId="0" topLeftCell="B6">
      <selection activeCell="G107" sqref="G107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ОТЧЕТ ЗА КАСОВОТО ИЗПЪЛНЕНИЕ НА СМЕТКИТЕ ЗА СРЕДСТВАТА ОТ ЕВРОПЕЙСКИЯ СЪЮЗ - КСФ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+'[1]OTCHET'!B9</f>
        <v>Министерство на транспорта, информационните технологии и съобщенията</v>
      </c>
      <c r="C11" s="22"/>
      <c r="D11" s="22"/>
      <c r="E11" s="23" t="s">
        <v>0</v>
      </c>
      <c r="F11" s="24">
        <f>'[1]OTCHET'!F9</f>
        <v>44012</v>
      </c>
      <c r="G11" s="25" t="s">
        <v>1</v>
      </c>
      <c r="H11" s="26">
        <f>+'[1]OTCHET'!H9</f>
        <v>695388</v>
      </c>
      <c r="I11" s="27">
        <f>+'[1]OTCHET'!I9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2:21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2:21" ht="23.25" customHeight="1">
      <c r="B13" s="37" t="str">
        <f>+'[1]OTCHET'!B12</f>
        <v>Министерство на транспорта, информационните технологии и съобщенията</v>
      </c>
      <c r="C13" s="33"/>
      <c r="D13" s="33"/>
      <c r="E13" s="38" t="str">
        <f>+'[1]OTCHET'!E12</f>
        <v>код по ЕБК:</v>
      </c>
      <c r="F13" s="39" t="str">
        <f>+'[1]OTCHET'!F12</f>
        <v>2300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2:21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2:26" ht="21.75" customHeight="1" thickBot="1">
      <c r="B15" s="42" t="s">
        <v>5</v>
      </c>
      <c r="C15" s="43"/>
      <c r="D15" s="43"/>
      <c r="E15" s="44">
        <f>+'[1]OTCHET'!E15</f>
        <v>98</v>
      </c>
      <c r="F15" s="45" t="str">
        <f>'[1]OTCHET'!F15</f>
        <v>СЕС - КСФ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aca="true" t="shared" si="0" ref="E22:J22">+E23+E25+E36+E37</f>
        <v>0</v>
      </c>
      <c r="F22" s="110">
        <f t="shared" si="0"/>
        <v>0</v>
      </c>
      <c r="G22" s="111">
        <f t="shared" si="0"/>
        <v>0</v>
      </c>
      <c r="H22" s="112">
        <f t="shared" si="0"/>
        <v>0</v>
      </c>
      <c r="I22" s="112">
        <f t="shared" si="0"/>
        <v>0</v>
      </c>
      <c r="J22" s="113">
        <f t="shared" si="0"/>
        <v>0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'[1]OTCHET'!E22+'[1]OTCHET'!E28+'[1]OTCHET'!E33+'[1]OTCHET'!E39+'[1]OTCHET'!E47+'[1]OTCHET'!E52+'[1]OTCHET'!E58+'[1]OTCHET'!E61+'[1]OTCHET'!E64+'[1]OTCHET'!E65+'[1]OTCHET'!E72+'[1]OTCHET'!E73</f>
        <v>0</v>
      </c>
      <c r="F23" s="119">
        <f aca="true" t="shared" si="1" ref="F23:F88">+G23+H23+I23+J23</f>
        <v>0</v>
      </c>
      <c r="G23" s="120">
        <f>'[1]OTCHET'!G22+'[1]OTCHET'!G28+'[1]OTCHET'!G33+'[1]OTCHET'!G39+'[1]OTCHET'!G47+'[1]OTCHET'!G52+'[1]OTCHET'!G58+'[1]OTCHET'!G61+'[1]OTCHET'!G64+'[1]OTCHET'!G65+'[1]OTCHET'!G72+'[1]OTCHET'!G73</f>
        <v>0</v>
      </c>
      <c r="H23" s="121">
        <f>'[1]OTCHET'!H22+'[1]OTCHET'!H28+'[1]OTCHET'!H33+'[1]OTCHET'!H39+'[1]OTCHET'!H47+'[1]OTCHET'!H52+'[1]OTCHET'!H58+'[1]OTCHET'!H61+'[1]OTCHET'!H64+'[1]OTCHET'!H65+'[1]OTCHET'!H72+'[1]OTCHET'!H73</f>
        <v>0</v>
      </c>
      <c r="I23" s="121">
        <f>'[1]OTCHET'!I22+'[1]OTCHET'!I28+'[1]OTCHET'!I33+'[1]OTCHET'!I39+'[1]OTCHET'!I47+'[1]OTCHET'!I52+'[1]OTCHET'!I58+'[1]OTCHET'!I61+'[1]OTCHET'!I64+'[1]OTCHET'!I65+'[1]OTCHET'!I72+'[1]OTCHET'!I73</f>
        <v>0</v>
      </c>
      <c r="J23" s="122">
        <f>'[1]OTCHET'!J22+'[1]OTCHET'!J28+'[1]OTCHET'!J33+'[1]OTCHET'!J39+'[1]OTCHET'!J47+'[1]OTCHET'!J52+'[1]OTCHET'!J58+'[1]OTCHET'!J61+'[1]OTCHET'!J64+'[1]OTCHET'!J65+'[1]OTCHET'!J72+'[1]OTCHET'!J73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customHeight="1" hidden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0</v>
      </c>
      <c r="F25" s="135">
        <f>+F26+F30+F31+F32+F33</f>
        <v>0</v>
      </c>
      <c r="G25" s="136">
        <f aca="true" t="shared" si="2" ref="G25:M25">+G26+G30+G31+G32+G33</f>
        <v>0</v>
      </c>
      <c r="H25" s="137">
        <f>+H26+H30+H31+H32+H33</f>
        <v>0</v>
      </c>
      <c r="I25" s="137">
        <f>+I26+I30+I31+I32+I33</f>
        <v>0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'[1]OTCHET'!E74</f>
        <v>0</v>
      </c>
      <c r="F26" s="141">
        <f t="shared" si="1"/>
        <v>0</v>
      </c>
      <c r="G26" s="142">
        <f>'[1]OTCHET'!G74</f>
        <v>0</v>
      </c>
      <c r="H26" s="143">
        <f>'[1]OTCHET'!H74</f>
        <v>0</v>
      </c>
      <c r="I26" s="143">
        <f>'[1]OTCHET'!I74</f>
        <v>0</v>
      </c>
      <c r="J26" s="144">
        <f>'[1]OTCHET'!J74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'[1]OTCHET'!E75</f>
        <v>0</v>
      </c>
      <c r="F27" s="148">
        <f t="shared" si="1"/>
        <v>0</v>
      </c>
      <c r="G27" s="149">
        <f>'[1]OTCHET'!G75</f>
        <v>0</v>
      </c>
      <c r="H27" s="150">
        <f>'[1]OTCHET'!H75</f>
        <v>0</v>
      </c>
      <c r="I27" s="150">
        <f>'[1]OTCHET'!I75</f>
        <v>0</v>
      </c>
      <c r="J27" s="151">
        <f>'[1]OTCHET'!J75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'[1]OTCHET'!E77</f>
        <v>0</v>
      </c>
      <c r="F28" s="156">
        <f t="shared" si="1"/>
        <v>0</v>
      </c>
      <c r="G28" s="157">
        <f>'[1]OTCHET'!G77</f>
        <v>0</v>
      </c>
      <c r="H28" s="158">
        <f>'[1]OTCHET'!H77</f>
        <v>0</v>
      </c>
      <c r="I28" s="158">
        <f>'[1]OTCHET'!I77</f>
        <v>0</v>
      </c>
      <c r="J28" s="159">
        <f>'[1]OTCHET'!J77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+'[1]OTCHET'!E78+'[1]OTCHET'!E79</f>
        <v>0</v>
      </c>
      <c r="F29" s="164">
        <f t="shared" si="1"/>
        <v>0</v>
      </c>
      <c r="G29" s="165">
        <f>+'[1]OTCHET'!G78+'[1]OTCHET'!G79</f>
        <v>0</v>
      </c>
      <c r="H29" s="166">
        <f>+'[1]OTCHET'!H78+'[1]OTCHET'!H79</f>
        <v>0</v>
      </c>
      <c r="I29" s="166">
        <f>+'[1]OTCHET'!I78+'[1]OTCHET'!I79</f>
        <v>0</v>
      </c>
      <c r="J29" s="167">
        <f>+'[1]OTCHET'!J78+'[1]OTCHET'!J79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'[1]OTCHET'!E90+'[1]OTCHET'!E93+'[1]OTCHET'!E94</f>
        <v>0</v>
      </c>
      <c r="F30" s="170">
        <f t="shared" si="1"/>
        <v>0</v>
      </c>
      <c r="G30" s="171">
        <f>'[1]OTCHET'!G90+'[1]OTCHET'!G93+'[1]OTCHET'!G94</f>
        <v>0</v>
      </c>
      <c r="H30" s="172">
        <f>'[1]OTCHET'!H90+'[1]OTCHET'!H93+'[1]OTCHET'!H94</f>
        <v>0</v>
      </c>
      <c r="I30" s="172">
        <f>'[1]OTCHET'!I90+'[1]OTCHET'!I93+'[1]OTCHET'!I94</f>
        <v>0</v>
      </c>
      <c r="J30" s="173">
        <f>'[1]OTCHET'!J90+'[1]OTCHET'!J93+'[1]OTCHET'!J94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'[1]OTCHET'!E108</f>
        <v>0</v>
      </c>
      <c r="F31" s="176">
        <f t="shared" si="1"/>
        <v>0</v>
      </c>
      <c r="G31" s="177">
        <f>'[1]OTCHET'!G108</f>
        <v>0</v>
      </c>
      <c r="H31" s="178">
        <f>'[1]OTCHET'!H108</f>
        <v>0</v>
      </c>
      <c r="I31" s="178">
        <f>'[1]OTCHET'!I108</f>
        <v>0</v>
      </c>
      <c r="J31" s="179">
        <f>'[1]OTCHET'!J108</f>
        <v>0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'[1]OTCHET'!E112+'[1]OTCHET'!E121+'[1]OTCHET'!E137+'[1]OTCHET'!E138</f>
        <v>0</v>
      </c>
      <c r="F32" s="176">
        <f t="shared" si="1"/>
        <v>0</v>
      </c>
      <c r="G32" s="177">
        <f>'[1]OTCHET'!G112+'[1]OTCHET'!G121+'[1]OTCHET'!G137+'[1]OTCHET'!G138</f>
        <v>0</v>
      </c>
      <c r="H32" s="178">
        <f>'[1]OTCHET'!H112+'[1]OTCHET'!H121+'[1]OTCHET'!H137+'[1]OTCHET'!H138</f>
        <v>0</v>
      </c>
      <c r="I32" s="178">
        <f>'[1]OTCHET'!I112+'[1]OTCHET'!I121+'[1]OTCHET'!I137+'[1]OTCHET'!I138</f>
        <v>0</v>
      </c>
      <c r="J32" s="179">
        <f>'[1]OTCHET'!J112+'[1]OTCHET'!J121+'[1]OTCHET'!J137+'[1]OTCHET'!J138</f>
        <v>0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'[1]OTCHET'!E125</f>
        <v>0</v>
      </c>
      <c r="F33" s="128">
        <f t="shared" si="1"/>
        <v>0</v>
      </c>
      <c r="G33" s="129">
        <f>'[1]OTCHET'!G125</f>
        <v>0</v>
      </c>
      <c r="H33" s="130">
        <f>'[1]OTCHET'!H125</f>
        <v>0</v>
      </c>
      <c r="I33" s="130">
        <f>'[1]OTCHET'!I125</f>
        <v>0</v>
      </c>
      <c r="J33" s="131">
        <f>'[1]OTCHET'!J125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customHeight="1" hidden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customHeight="1" hidden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+'[1]OTCHET'!E139</f>
        <v>0</v>
      </c>
      <c r="F36" s="199">
        <f t="shared" si="1"/>
        <v>0</v>
      </c>
      <c r="G36" s="200">
        <f>+'[1]OTCHET'!G139</f>
        <v>0</v>
      </c>
      <c r="H36" s="201">
        <f>+'[1]OTCHET'!H139</f>
        <v>0</v>
      </c>
      <c r="I36" s="201">
        <f>+'[1]OTCHET'!I139</f>
        <v>0</v>
      </c>
      <c r="J36" s="202">
        <f>+'[1]OTCHET'!J139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'[1]OTCHET'!E142+'[1]OTCHET'!E151+'[1]OTCHET'!E160</f>
        <v>0</v>
      </c>
      <c r="F37" s="207">
        <f t="shared" si="1"/>
        <v>0</v>
      </c>
      <c r="G37" s="208">
        <f>'[1]OTCHET'!G142+'[1]OTCHET'!G151+'[1]OTCHET'!G160</f>
        <v>0</v>
      </c>
      <c r="H37" s="209">
        <f>'[1]OTCHET'!H142+'[1]OTCHET'!H151+'[1]OTCHET'!H160</f>
        <v>0</v>
      </c>
      <c r="I37" s="209">
        <f>'[1]OTCHET'!I142+'[1]OTCHET'!I151+'[1]OTCHET'!I160</f>
        <v>0</v>
      </c>
      <c r="J37" s="210">
        <f>'[1]OTCHET'!J142+'[1]OTCHET'!J151+'[1]OTCHET'!J160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aca="true" t="shared" si="3" ref="E38:J38">E39+E43+E44+E46+SUM(E48:E52)+E55</f>
        <v>0</v>
      </c>
      <c r="F38" s="217">
        <f t="shared" si="3"/>
        <v>2189912</v>
      </c>
      <c r="G38" s="218">
        <f t="shared" si="3"/>
        <v>0</v>
      </c>
      <c r="H38" s="219">
        <f t="shared" si="3"/>
        <v>0</v>
      </c>
      <c r="I38" s="219">
        <f t="shared" si="3"/>
        <v>0</v>
      </c>
      <c r="J38" s="220">
        <f t="shared" si="3"/>
        <v>2189912</v>
      </c>
      <c r="K38" s="221">
        <f>SUM(K40:K54)-K45-K47-K53</f>
        <v>0</v>
      </c>
      <c r="L38" s="221">
        <f>SUM(L40:L54)-L45-L47-L53</f>
        <v>0</v>
      </c>
      <c r="M38" s="221">
        <f>SUM(M40:M53)-M45-M52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7.25" thickBot="1" thickTop="1">
      <c r="A39" s="1">
        <v>75</v>
      </c>
      <c r="B39" s="227" t="s">
        <v>57</v>
      </c>
      <c r="C39" s="228" t="s">
        <v>58</v>
      </c>
      <c r="D39" s="227"/>
      <c r="E39" s="229">
        <f aca="true" t="shared" si="4" ref="E39:J39">SUM(E40:E42)</f>
        <v>0</v>
      </c>
      <c r="F39" s="229">
        <f t="shared" si="4"/>
        <v>1420993</v>
      </c>
      <c r="G39" s="230">
        <f t="shared" si="4"/>
        <v>0</v>
      </c>
      <c r="H39" s="231">
        <f t="shared" si="4"/>
        <v>0</v>
      </c>
      <c r="I39" s="231">
        <f t="shared" si="4"/>
        <v>0</v>
      </c>
      <c r="J39" s="232">
        <f t="shared" si="4"/>
        <v>1420993</v>
      </c>
      <c r="K39" s="132"/>
      <c r="L39" s="132"/>
      <c r="M39" s="132"/>
      <c r="N39" s="233"/>
      <c r="O39" s="125" t="s">
        <v>59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75</v>
      </c>
      <c r="B40" s="234" t="s">
        <v>60</v>
      </c>
      <c r="C40" s="235" t="s">
        <v>58</v>
      </c>
      <c r="D40" s="236"/>
      <c r="E40" s="237">
        <f>'[1]OTCHET'!E187</f>
        <v>0</v>
      </c>
      <c r="F40" s="237">
        <f t="shared" si="1"/>
        <v>1093522</v>
      </c>
      <c r="G40" s="238">
        <f>'[1]OTCHET'!G187</f>
        <v>0</v>
      </c>
      <c r="H40" s="239">
        <f>'[1]OTCHET'!H187</f>
        <v>0</v>
      </c>
      <c r="I40" s="239">
        <f>'[1]OTCHET'!I187</f>
        <v>0</v>
      </c>
      <c r="J40" s="240">
        <f>'[1]OTCHET'!J187</f>
        <v>1093522</v>
      </c>
      <c r="K40" s="132"/>
      <c r="L40" s="132"/>
      <c r="M40" s="132"/>
      <c r="N40" s="233"/>
      <c r="O40" s="241" t="s">
        <v>58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80</v>
      </c>
      <c r="B41" s="242" t="s">
        <v>61</v>
      </c>
      <c r="C41" s="243" t="s">
        <v>62</v>
      </c>
      <c r="D41" s="244"/>
      <c r="E41" s="245">
        <f>'[1]OTCHET'!E190</f>
        <v>0</v>
      </c>
      <c r="F41" s="245">
        <f t="shared" si="1"/>
        <v>11049</v>
      </c>
      <c r="G41" s="246">
        <f>'[1]OTCHET'!G190</f>
        <v>0</v>
      </c>
      <c r="H41" s="247">
        <f>'[1]OTCHET'!H190</f>
        <v>0</v>
      </c>
      <c r="I41" s="247">
        <f>'[1]OTCHET'!I190</f>
        <v>0</v>
      </c>
      <c r="J41" s="248">
        <f>'[1]OTCHET'!J190</f>
        <v>11049</v>
      </c>
      <c r="K41" s="160"/>
      <c r="L41" s="160"/>
      <c r="M41" s="160"/>
      <c r="N41" s="233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85</v>
      </c>
      <c r="B42" s="249" t="s">
        <v>63</v>
      </c>
      <c r="C42" s="250" t="s">
        <v>64</v>
      </c>
      <c r="D42" s="251"/>
      <c r="E42" s="252">
        <f>+'[1]OTCHET'!E196+'[1]OTCHET'!E204</f>
        <v>0</v>
      </c>
      <c r="F42" s="252">
        <f t="shared" si="1"/>
        <v>316422</v>
      </c>
      <c r="G42" s="253">
        <f>+'[1]OTCHET'!G196+'[1]OTCHET'!G204</f>
        <v>0</v>
      </c>
      <c r="H42" s="254">
        <f>+'[1]OTCHET'!H196+'[1]OTCHET'!H204</f>
        <v>0</v>
      </c>
      <c r="I42" s="254">
        <f>+'[1]OTCHET'!I196+'[1]OTCHET'!I204</f>
        <v>0</v>
      </c>
      <c r="J42" s="255">
        <f>+'[1]OTCHET'!J196+'[1]OTCHET'!J204</f>
        <v>316422</v>
      </c>
      <c r="K42" s="160"/>
      <c r="L42" s="160"/>
      <c r="M42" s="160"/>
      <c r="N42" s="233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90</v>
      </c>
      <c r="B43" s="256" t="s">
        <v>65</v>
      </c>
      <c r="C43" s="257" t="s">
        <v>66</v>
      </c>
      <c r="D43" s="256"/>
      <c r="E43" s="258">
        <f>+'[1]OTCHET'!E205+'[1]OTCHET'!E223+'[1]OTCHET'!E271</f>
        <v>0</v>
      </c>
      <c r="F43" s="258">
        <f t="shared" si="1"/>
        <v>585504</v>
      </c>
      <c r="G43" s="259">
        <f>+'[1]OTCHET'!G205+'[1]OTCHET'!G223+'[1]OTCHET'!G271</f>
        <v>0</v>
      </c>
      <c r="H43" s="260">
        <f>+'[1]OTCHET'!H205+'[1]OTCHET'!H223+'[1]OTCHET'!H271</f>
        <v>0</v>
      </c>
      <c r="I43" s="260">
        <f>+'[1]OTCHET'!I205+'[1]OTCHET'!I223+'[1]OTCHET'!I271</f>
        <v>0</v>
      </c>
      <c r="J43" s="261">
        <f>+'[1]OTCHET'!J205+'[1]OTCHET'!J223+'[1]OTCHET'!J271</f>
        <v>585504</v>
      </c>
      <c r="K43" s="160"/>
      <c r="L43" s="160"/>
      <c r="M43" s="160"/>
      <c r="N43" s="233"/>
      <c r="O43" s="180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95</v>
      </c>
      <c r="B44" s="262" t="s">
        <v>67</v>
      </c>
      <c r="C44" s="127" t="s">
        <v>68</v>
      </c>
      <c r="D44" s="262"/>
      <c r="E44" s="128">
        <f>+'[1]OTCHET'!E227+'[1]OTCHET'!E233+'[1]OTCHET'!E236+'[1]OTCHET'!E237+'[1]OTCHET'!E238+'[1]OTCHET'!E239+'[1]OTCHET'!E240</f>
        <v>0</v>
      </c>
      <c r="F44" s="128">
        <f t="shared" si="1"/>
        <v>0</v>
      </c>
      <c r="G44" s="129">
        <f>+'[1]OTCHET'!G227+'[1]OTCHET'!G233+'[1]OTCHET'!G236+'[1]OTCHET'!G237+'[1]OTCHET'!G238+'[1]OTCHET'!G239+'[1]OTCHET'!G240</f>
        <v>0</v>
      </c>
      <c r="H44" s="130">
        <f>+'[1]OTCHET'!H227+'[1]OTCHET'!H233+'[1]OTCHET'!H236+'[1]OTCHET'!H237+'[1]OTCHET'!H238+'[1]OTCHET'!H239+'[1]OTCHET'!H240</f>
        <v>0</v>
      </c>
      <c r="I44" s="130">
        <f>+'[1]OTCHET'!I227+'[1]OTCHET'!I233+'[1]OTCHET'!I236+'[1]OTCHET'!I237+'[1]OTCHET'!I238+'[1]OTCHET'!I239+'[1]OTCHET'!I240</f>
        <v>0</v>
      </c>
      <c r="J44" s="131">
        <f>+'[1]OTCHET'!J227+'[1]OTCHET'!J233+'[1]OTCHET'!J236+'[1]OTCHET'!J237+'[1]OTCHET'!J238+'[1]OTCHET'!J239+'[1]OTCHET'!J240</f>
        <v>0</v>
      </c>
      <c r="K44" s="160"/>
      <c r="L44" s="160"/>
      <c r="M44" s="160"/>
      <c r="N44" s="233"/>
      <c r="O44" s="133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100</v>
      </c>
      <c r="B45" s="263" t="s">
        <v>69</v>
      </c>
      <c r="C45" s="263" t="s">
        <v>70</v>
      </c>
      <c r="D45" s="263"/>
      <c r="E45" s="264">
        <f>+'[1]OTCHET'!E236+'[1]OTCHET'!E237+'[1]OTCHET'!E238+'[1]OTCHET'!E239+'[1]OTCHET'!E243+'[1]OTCHET'!E244+'[1]OTCHET'!E248</f>
        <v>0</v>
      </c>
      <c r="F45" s="264">
        <f t="shared" si="1"/>
        <v>0</v>
      </c>
      <c r="G45" s="265">
        <f>+'[1]OTCHET'!G236+'[1]OTCHET'!G237+'[1]OTCHET'!G238+'[1]OTCHET'!G239+'[1]OTCHET'!G243+'[1]OTCHET'!G244+'[1]OTCHET'!G248</f>
        <v>0</v>
      </c>
      <c r="H45" s="266">
        <f>+'[1]OTCHET'!H236+'[1]OTCHET'!H237+'[1]OTCHET'!H238+'[1]OTCHET'!H239+'[1]OTCHET'!H243+'[1]OTCHET'!H244+'[1]OTCHET'!H248</f>
        <v>0</v>
      </c>
      <c r="I45" s="267">
        <f>+'[1]OTCHET'!I236+'[1]OTCHET'!I237+'[1]OTCHET'!I238+'[1]OTCHET'!I239+'[1]OTCHET'!I243+'[1]OTCHET'!I244+'[1]OTCHET'!I248</f>
        <v>0</v>
      </c>
      <c r="J45" s="268">
        <f>+'[1]OTCHET'!J236+'[1]OTCHET'!J237+'[1]OTCHET'!J238+'[1]OTCHET'!J239+'[1]OTCHET'!J243+'[1]OTCHET'!J244+'[1]OTCHET'!J248</f>
        <v>0</v>
      </c>
      <c r="K45" s="160"/>
      <c r="L45" s="160"/>
      <c r="M45" s="160"/>
      <c r="N45" s="233"/>
      <c r="O45" s="269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105</v>
      </c>
      <c r="B46" s="256" t="s">
        <v>71</v>
      </c>
      <c r="C46" s="257" t="s">
        <v>72</v>
      </c>
      <c r="D46" s="256"/>
      <c r="E46" s="258">
        <f>+'[1]OTCHET'!E255+'[1]OTCHET'!E256+'[1]OTCHET'!E257+'[1]OTCHET'!E258</f>
        <v>0</v>
      </c>
      <c r="F46" s="258">
        <f t="shared" si="1"/>
        <v>0</v>
      </c>
      <c r="G46" s="259">
        <f>+'[1]OTCHET'!G255+'[1]OTCHET'!G256+'[1]OTCHET'!G257+'[1]OTCHET'!G258</f>
        <v>0</v>
      </c>
      <c r="H46" s="260">
        <f>+'[1]OTCHET'!H255+'[1]OTCHET'!H256+'[1]OTCHET'!H257+'[1]OTCHET'!H258</f>
        <v>0</v>
      </c>
      <c r="I46" s="260">
        <f>+'[1]OTCHET'!I255+'[1]OTCHET'!I256+'[1]OTCHET'!I257+'[1]OTCHET'!I258</f>
        <v>0</v>
      </c>
      <c r="J46" s="261">
        <f>+'[1]OTCHET'!J255+'[1]OTCHET'!J256+'[1]OTCHET'!J257+'[1]OTCHET'!J258</f>
        <v>0</v>
      </c>
      <c r="K46" s="160"/>
      <c r="L46" s="160"/>
      <c r="M46" s="160"/>
      <c r="N46" s="233"/>
      <c r="O46" s="241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106</v>
      </c>
      <c r="B47" s="263" t="s">
        <v>73</v>
      </c>
      <c r="C47" s="263" t="s">
        <v>74</v>
      </c>
      <c r="D47" s="263"/>
      <c r="E47" s="264">
        <f>+'[1]OTCHET'!E256</f>
        <v>0</v>
      </c>
      <c r="F47" s="264">
        <f t="shared" si="1"/>
        <v>0</v>
      </c>
      <c r="G47" s="265">
        <f>+'[1]OTCHET'!G256</f>
        <v>0</v>
      </c>
      <c r="H47" s="266">
        <f>+'[1]OTCHET'!H256</f>
        <v>0</v>
      </c>
      <c r="I47" s="267">
        <f>+'[1]OTCHET'!I256</f>
        <v>0</v>
      </c>
      <c r="J47" s="268">
        <f>+'[1]OTCHET'!J256</f>
        <v>0</v>
      </c>
      <c r="K47" s="160"/>
      <c r="L47" s="160"/>
      <c r="M47" s="160"/>
      <c r="N47" s="233"/>
      <c r="O47" s="269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107</v>
      </c>
      <c r="B48" s="270" t="s">
        <v>75</v>
      </c>
      <c r="C48" s="270" t="s">
        <v>76</v>
      </c>
      <c r="D48" s="271"/>
      <c r="E48" s="176">
        <f>+'[1]OTCHET'!E265+'[1]OTCHET'!E269+'[1]OTCHET'!E270</f>
        <v>0</v>
      </c>
      <c r="F48" s="176">
        <f t="shared" si="1"/>
        <v>0</v>
      </c>
      <c r="G48" s="171">
        <f>+'[1]OTCHET'!G265+'[1]OTCHET'!G269+'[1]OTCHET'!G270</f>
        <v>0</v>
      </c>
      <c r="H48" s="172">
        <f>+'[1]OTCHET'!H265+'[1]OTCHET'!H269+'[1]OTCHET'!H270</f>
        <v>0</v>
      </c>
      <c r="I48" s="172">
        <f>+'[1]OTCHET'!I265+'[1]OTCHET'!I269+'[1]OTCHET'!I270</f>
        <v>0</v>
      </c>
      <c r="J48" s="173">
        <f>+'[1]OTCHET'!J265+'[1]OTCHET'!J269+'[1]OTCHET'!J270</f>
        <v>0</v>
      </c>
      <c r="K48" s="160"/>
      <c r="L48" s="160"/>
      <c r="M48" s="160"/>
      <c r="N48" s="233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108</v>
      </c>
      <c r="B49" s="270" t="s">
        <v>78</v>
      </c>
      <c r="C49" s="270" t="s">
        <v>79</v>
      </c>
      <c r="D49" s="271"/>
      <c r="E49" s="176">
        <f>'[1]OTCHET'!E275+'[1]OTCHET'!E276+'[1]OTCHET'!E284+'[1]OTCHET'!E287</f>
        <v>0</v>
      </c>
      <c r="F49" s="176">
        <f t="shared" si="1"/>
        <v>183415</v>
      </c>
      <c r="G49" s="177">
        <f>'[1]OTCHET'!G275+'[1]OTCHET'!G276+'[1]OTCHET'!G284+'[1]OTCHET'!G287</f>
        <v>0</v>
      </c>
      <c r="H49" s="178">
        <f>'[1]OTCHET'!H275+'[1]OTCHET'!H276+'[1]OTCHET'!H284+'[1]OTCHET'!H287</f>
        <v>0</v>
      </c>
      <c r="I49" s="178">
        <f>'[1]OTCHET'!I275+'[1]OTCHET'!I276+'[1]OTCHET'!I284+'[1]OTCHET'!I287</f>
        <v>0</v>
      </c>
      <c r="J49" s="179">
        <f>'[1]OTCHET'!J275+'[1]OTCHET'!J276+'[1]OTCHET'!J284+'[1]OTCHET'!J287</f>
        <v>183415</v>
      </c>
      <c r="K49" s="160"/>
      <c r="L49" s="160"/>
      <c r="M49" s="160"/>
      <c r="N49" s="233"/>
      <c r="O49" s="180" t="s">
        <v>79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110</v>
      </c>
      <c r="B50" s="270" t="s">
        <v>80</v>
      </c>
      <c r="C50" s="270" t="s">
        <v>81</v>
      </c>
      <c r="D50" s="270"/>
      <c r="E50" s="176">
        <f>+'[1]OTCHET'!E288</f>
        <v>0</v>
      </c>
      <c r="F50" s="176">
        <f t="shared" si="1"/>
        <v>0</v>
      </c>
      <c r="G50" s="177">
        <f>+'[1]OTCHET'!G288</f>
        <v>0</v>
      </c>
      <c r="H50" s="178">
        <f>+'[1]OTCHET'!H288</f>
        <v>0</v>
      </c>
      <c r="I50" s="178">
        <f>+'[1]OTCHET'!I288</f>
        <v>0</v>
      </c>
      <c r="J50" s="179">
        <f>+'[1]OTCHET'!J288</f>
        <v>0</v>
      </c>
      <c r="K50" s="160"/>
      <c r="L50" s="160"/>
      <c r="M50" s="160"/>
      <c r="N50" s="233"/>
      <c r="O50" s="180" t="s">
        <v>81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5.75">
      <c r="A51" s="1">
        <v>115</v>
      </c>
      <c r="B51" s="262" t="s">
        <v>82</v>
      </c>
      <c r="C51" s="272" t="s">
        <v>83</v>
      </c>
      <c r="D51" s="127"/>
      <c r="E51" s="128">
        <f>+'[1]OTCHET'!E272</f>
        <v>0</v>
      </c>
      <c r="F51" s="128">
        <f>+G51+H51+I51+J51</f>
        <v>0</v>
      </c>
      <c r="G51" s="129">
        <f>+'[1]OTCHET'!G272</f>
        <v>0</v>
      </c>
      <c r="H51" s="130">
        <f>+'[1]OTCHET'!H272</f>
        <v>0</v>
      </c>
      <c r="I51" s="130">
        <f>+'[1]OTCHET'!I272</f>
        <v>0</v>
      </c>
      <c r="J51" s="131">
        <f>+'[1]OTCHET'!J272</f>
        <v>0</v>
      </c>
      <c r="K51" s="160"/>
      <c r="L51" s="160"/>
      <c r="M51" s="160"/>
      <c r="N51" s="233"/>
      <c r="O51" s="180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5.75">
      <c r="A52" s="1">
        <v>115</v>
      </c>
      <c r="B52" s="262" t="s">
        <v>85</v>
      </c>
      <c r="C52" s="272" t="s">
        <v>83</v>
      </c>
      <c r="D52" s="127"/>
      <c r="E52" s="128">
        <f>+'[1]OTCHET'!E293</f>
        <v>0</v>
      </c>
      <c r="F52" s="128">
        <f t="shared" si="1"/>
        <v>0</v>
      </c>
      <c r="G52" s="129">
        <f>+'[1]OTCHET'!G293</f>
        <v>0</v>
      </c>
      <c r="H52" s="130">
        <f>+'[1]OTCHET'!H293</f>
        <v>0</v>
      </c>
      <c r="I52" s="130">
        <f>+'[1]OTCHET'!I293</f>
        <v>0</v>
      </c>
      <c r="J52" s="131">
        <f>+'[1]OTCHET'!J293</f>
        <v>0</v>
      </c>
      <c r="K52" s="160"/>
      <c r="L52" s="160"/>
      <c r="M52" s="160"/>
      <c r="N52" s="233"/>
      <c r="O52" s="133" t="s">
        <v>83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6.5" thickBot="1">
      <c r="A53" s="1">
        <v>120</v>
      </c>
      <c r="B53" s="273" t="s">
        <v>86</v>
      </c>
      <c r="C53" s="273" t="s">
        <v>87</v>
      </c>
      <c r="D53" s="274"/>
      <c r="E53" s="275">
        <f>'[1]OTCHET'!E294</f>
        <v>0</v>
      </c>
      <c r="F53" s="275">
        <f t="shared" si="1"/>
        <v>0</v>
      </c>
      <c r="G53" s="276">
        <f>'[1]OTCHET'!G294</f>
        <v>0</v>
      </c>
      <c r="H53" s="277">
        <f>'[1]OTCHET'!H294</f>
        <v>0</v>
      </c>
      <c r="I53" s="277">
        <f>'[1]OTCHET'!I294</f>
        <v>0</v>
      </c>
      <c r="J53" s="278">
        <f>'[1]OTCHET'!J294</f>
        <v>0</v>
      </c>
      <c r="K53" s="181"/>
      <c r="L53" s="181"/>
      <c r="M53" s="181"/>
      <c r="N53" s="233"/>
      <c r="O53" s="279" t="s">
        <v>87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6.5" thickBot="1">
      <c r="A54" s="1">
        <v>125</v>
      </c>
      <c r="B54" s="280" t="s">
        <v>88</v>
      </c>
      <c r="C54" s="281" t="s">
        <v>89</v>
      </c>
      <c r="D54" s="282"/>
      <c r="E54" s="283">
        <f>'[1]OTCHET'!E296</f>
        <v>0</v>
      </c>
      <c r="F54" s="283">
        <f t="shared" si="1"/>
        <v>0</v>
      </c>
      <c r="G54" s="284">
        <f>'[1]OTCHET'!G296</f>
        <v>0</v>
      </c>
      <c r="H54" s="285">
        <f>'[1]OTCHET'!H296</f>
        <v>0</v>
      </c>
      <c r="I54" s="285">
        <f>'[1]OTCHET'!I296</f>
        <v>0</v>
      </c>
      <c r="J54" s="286">
        <f>'[1]OTCHET'!J296</f>
        <v>0</v>
      </c>
      <c r="K54" s="287"/>
      <c r="L54" s="287"/>
      <c r="M54" s="288"/>
      <c r="N54" s="233"/>
      <c r="O54" s="289" t="s">
        <v>89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5.75">
      <c r="A55" s="290">
        <v>127</v>
      </c>
      <c r="B55" s="184" t="s">
        <v>90</v>
      </c>
      <c r="C55" s="184" t="s">
        <v>91</v>
      </c>
      <c r="D55" s="291"/>
      <c r="E55" s="292">
        <f>+'[1]OTCHET'!E297</f>
        <v>0</v>
      </c>
      <c r="F55" s="292">
        <f t="shared" si="1"/>
        <v>0</v>
      </c>
      <c r="G55" s="293">
        <f>+'[1]OTCHET'!G297</f>
        <v>0</v>
      </c>
      <c r="H55" s="294">
        <f>+'[1]OTCHET'!H297</f>
        <v>0</v>
      </c>
      <c r="I55" s="294">
        <f>+'[1]OTCHET'!I297</f>
        <v>0</v>
      </c>
      <c r="J55" s="295">
        <f>+'[1]OTCHET'!J297</f>
        <v>0</v>
      </c>
      <c r="K55" s="296"/>
      <c r="L55" s="296"/>
      <c r="M55" s="297"/>
      <c r="N55" s="204"/>
      <c r="O55" s="298" t="s">
        <v>91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9.5" thickBot="1">
      <c r="A56" s="1">
        <v>130</v>
      </c>
      <c r="B56" s="299" t="s">
        <v>92</v>
      </c>
      <c r="C56" s="300" t="s">
        <v>93</v>
      </c>
      <c r="D56" s="300"/>
      <c r="E56" s="301">
        <f aca="true" t="shared" si="5" ref="E56:J56">+E57+E58+E62</f>
        <v>0</v>
      </c>
      <c r="F56" s="301">
        <f t="shared" si="5"/>
        <v>2418394</v>
      </c>
      <c r="G56" s="302">
        <f t="shared" si="5"/>
        <v>0</v>
      </c>
      <c r="H56" s="303">
        <f t="shared" si="5"/>
        <v>0</v>
      </c>
      <c r="I56" s="304">
        <f t="shared" si="5"/>
        <v>0</v>
      </c>
      <c r="J56" s="305">
        <f t="shared" si="5"/>
        <v>2418394</v>
      </c>
      <c r="K56" s="114">
        <f>+K57+K58+K61</f>
        <v>0</v>
      </c>
      <c r="L56" s="114">
        <f>+L57+L58+L61</f>
        <v>0</v>
      </c>
      <c r="M56" s="114">
        <f>+M57+M58+M61</f>
        <v>0</v>
      </c>
      <c r="N56" s="124"/>
      <c r="O56" s="306" t="s">
        <v>93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6.5" thickTop="1">
      <c r="A57" s="1">
        <v>135</v>
      </c>
      <c r="B57" s="256" t="s">
        <v>94</v>
      </c>
      <c r="C57" s="257" t="s">
        <v>95</v>
      </c>
      <c r="D57" s="256"/>
      <c r="E57" s="307">
        <f>+'[1]OTCHET'!E361+'[1]OTCHET'!E375+'[1]OTCHET'!E388</f>
        <v>0</v>
      </c>
      <c r="F57" s="307">
        <f t="shared" si="1"/>
        <v>0</v>
      </c>
      <c r="G57" s="308">
        <f>+'[1]OTCHET'!G361+'[1]OTCHET'!G375+'[1]OTCHET'!G388</f>
        <v>0</v>
      </c>
      <c r="H57" s="309">
        <f>+'[1]OTCHET'!H361+'[1]OTCHET'!H375+'[1]OTCHET'!H388</f>
        <v>0</v>
      </c>
      <c r="I57" s="309">
        <f>+'[1]OTCHET'!I361+'[1]OTCHET'!I375+'[1]OTCHET'!I388</f>
        <v>0</v>
      </c>
      <c r="J57" s="310">
        <f>+'[1]OTCHET'!J361+'[1]OTCHET'!J375+'[1]OTCHET'!J388</f>
        <v>0</v>
      </c>
      <c r="K57" s="297"/>
      <c r="L57" s="297"/>
      <c r="M57" s="297"/>
      <c r="N57" s="204"/>
      <c r="O57" s="311" t="s">
        <v>95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140</v>
      </c>
      <c r="B58" s="271" t="s">
        <v>96</v>
      </c>
      <c r="C58" s="270" t="s">
        <v>97</v>
      </c>
      <c r="D58" s="271"/>
      <c r="E58" s="312">
        <f>+'[1]OTCHET'!E383+'[1]OTCHET'!E391+'[1]OTCHET'!E396+'[1]OTCHET'!E399+'[1]OTCHET'!E402+'[1]OTCHET'!E405+'[1]OTCHET'!E406+'[1]OTCHET'!E409+'[1]OTCHET'!E422+'[1]OTCHET'!E423+'[1]OTCHET'!E424+'[1]OTCHET'!E425+'[1]OTCHET'!E426</f>
        <v>0</v>
      </c>
      <c r="F58" s="312">
        <f t="shared" si="1"/>
        <v>2418394</v>
      </c>
      <c r="G58" s="313">
        <f>+'[1]OTCHET'!G383+'[1]OTCHET'!G391+'[1]OTCHET'!G396+'[1]OTCHET'!G399+'[1]OTCHET'!G402+'[1]OTCHET'!G405+'[1]OTCHET'!G406+'[1]OTCHET'!G409+'[1]OTCHET'!G422+'[1]OTCHET'!G423+'[1]OTCHET'!G424+'[1]OTCHET'!G425+'[1]OTCHET'!G426</f>
        <v>0</v>
      </c>
      <c r="H58" s="314">
        <f>+'[1]OTCHET'!H383+'[1]OTCHET'!H391+'[1]OTCHET'!H396+'[1]OTCHET'!H399+'[1]OTCHET'!H402+'[1]OTCHET'!H405+'[1]OTCHET'!H406+'[1]OTCHET'!H409+'[1]OTCHET'!H422+'[1]OTCHET'!H423+'[1]OTCHET'!H424+'[1]OTCHET'!H425+'[1]OTCHET'!H426</f>
        <v>0</v>
      </c>
      <c r="I58" s="314">
        <f>+'[1]OTCHET'!I383+'[1]OTCHET'!I391+'[1]OTCHET'!I396+'[1]OTCHET'!I399+'[1]OTCHET'!I402+'[1]OTCHET'!I405+'[1]OTCHET'!I406+'[1]OTCHET'!I409+'[1]OTCHET'!I422+'[1]OTCHET'!I423+'[1]OTCHET'!I424+'[1]OTCHET'!I425+'[1]OTCHET'!I426</f>
        <v>0</v>
      </c>
      <c r="J58" s="315">
        <f>+'[1]OTCHET'!J383+'[1]OTCHET'!J391+'[1]OTCHET'!J396+'[1]OTCHET'!J399+'[1]OTCHET'!J402+'[1]OTCHET'!J405+'[1]OTCHET'!J406+'[1]OTCHET'!J409+'[1]OTCHET'!J422+'[1]OTCHET'!J423+'[1]OTCHET'!J424+'[1]OTCHET'!J425+'[1]OTCHET'!J426</f>
        <v>2418394</v>
      </c>
      <c r="K58" s="297"/>
      <c r="L58" s="297"/>
      <c r="M58" s="297"/>
      <c r="N58" s="204"/>
      <c r="O58" s="316" t="s">
        <v>97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>
      <c r="A59" s="1">
        <v>145</v>
      </c>
      <c r="B59" s="127" t="s">
        <v>98</v>
      </c>
      <c r="C59" s="127" t="s">
        <v>99</v>
      </c>
      <c r="D59" s="262"/>
      <c r="E59" s="317">
        <f>+'[1]OTCHET'!E422+'[1]OTCHET'!E423+'[1]OTCHET'!E424+'[1]OTCHET'!E425+'[1]OTCHET'!E426</f>
        <v>0</v>
      </c>
      <c r="F59" s="317">
        <f t="shared" si="1"/>
        <v>0</v>
      </c>
      <c r="G59" s="318">
        <f>+'[1]OTCHET'!G422+'[1]OTCHET'!G423+'[1]OTCHET'!G424+'[1]OTCHET'!G425+'[1]OTCHET'!G426</f>
        <v>0</v>
      </c>
      <c r="H59" s="319">
        <f>+'[1]OTCHET'!H422+'[1]OTCHET'!H423+'[1]OTCHET'!H424+'[1]OTCHET'!H425+'[1]OTCHET'!H426</f>
        <v>0</v>
      </c>
      <c r="I59" s="319">
        <f>+'[1]OTCHET'!I422+'[1]OTCHET'!I423+'[1]OTCHET'!I424+'[1]OTCHET'!I425+'[1]OTCHET'!I426</f>
        <v>0</v>
      </c>
      <c r="J59" s="320">
        <f>+'[1]OTCHET'!J422+'[1]OTCHET'!J423+'[1]OTCHET'!J424+'[1]OTCHET'!J425+'[1]OTCHET'!J426</f>
        <v>0</v>
      </c>
      <c r="K59" s="297"/>
      <c r="L59" s="297"/>
      <c r="M59" s="297"/>
      <c r="N59" s="204"/>
      <c r="O59" s="321" t="s">
        <v>99</v>
      </c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1">
        <v>150</v>
      </c>
      <c r="B60" s="322" t="s">
        <v>100</v>
      </c>
      <c r="C60" s="322" t="s">
        <v>32</v>
      </c>
      <c r="D60" s="323"/>
      <c r="E60" s="324">
        <f>'[1]OTCHET'!E405</f>
        <v>0</v>
      </c>
      <c r="F60" s="324">
        <f t="shared" si="1"/>
        <v>0</v>
      </c>
      <c r="G60" s="325">
        <f>'[1]OTCHET'!G405</f>
        <v>0</v>
      </c>
      <c r="H60" s="326">
        <f>'[1]OTCHET'!H405</f>
        <v>0</v>
      </c>
      <c r="I60" s="326">
        <f>'[1]OTCHET'!I405</f>
        <v>0</v>
      </c>
      <c r="J60" s="327">
        <f>'[1]OTCHET'!J405</f>
        <v>0</v>
      </c>
      <c r="K60" s="297"/>
      <c r="L60" s="297"/>
      <c r="M60" s="297"/>
      <c r="N60" s="204"/>
      <c r="O60" s="328" t="s">
        <v>32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5.75" customHeight="1" hidden="1">
      <c r="A61" s="1">
        <v>160</v>
      </c>
      <c r="B61" s="329"/>
      <c r="C61" s="330"/>
      <c r="D61" s="256"/>
      <c r="E61" s="307"/>
      <c r="F61" s="307">
        <f t="shared" si="1"/>
        <v>0</v>
      </c>
      <c r="G61" s="308"/>
      <c r="H61" s="309"/>
      <c r="I61" s="309"/>
      <c r="J61" s="310"/>
      <c r="K61" s="297"/>
      <c r="L61" s="297"/>
      <c r="M61" s="297"/>
      <c r="N61" s="204"/>
      <c r="O61" s="311"/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15.75">
      <c r="A62" s="290">
        <v>162</v>
      </c>
      <c r="B62" s="331" t="s">
        <v>101</v>
      </c>
      <c r="C62" s="206" t="s">
        <v>102</v>
      </c>
      <c r="D62" s="331"/>
      <c r="E62" s="207">
        <f>'[1]OTCHET'!E412</f>
        <v>0</v>
      </c>
      <c r="F62" s="207">
        <f t="shared" si="1"/>
        <v>0</v>
      </c>
      <c r="G62" s="208">
        <f>'[1]OTCHET'!G412</f>
        <v>0</v>
      </c>
      <c r="H62" s="209">
        <f>'[1]OTCHET'!H412</f>
        <v>0</v>
      </c>
      <c r="I62" s="209">
        <f>'[1]OTCHET'!I412</f>
        <v>0</v>
      </c>
      <c r="J62" s="210">
        <f>'[1]OTCHET'!J412</f>
        <v>0</v>
      </c>
      <c r="K62" s="332"/>
      <c r="L62" s="332"/>
      <c r="M62" s="332"/>
      <c r="N62" s="204"/>
      <c r="O62" s="212" t="s">
        <v>102</v>
      </c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9.5" thickBot="1">
      <c r="A63" s="1">
        <v>165</v>
      </c>
      <c r="B63" s="333" t="s">
        <v>103</v>
      </c>
      <c r="C63" s="334" t="s">
        <v>104</v>
      </c>
      <c r="D63" s="335"/>
      <c r="E63" s="336">
        <f>+'[1]OTCHET'!E249</f>
        <v>0</v>
      </c>
      <c r="F63" s="336">
        <f t="shared" si="1"/>
        <v>0</v>
      </c>
      <c r="G63" s="337">
        <f>+'[1]OTCHET'!G249</f>
        <v>0</v>
      </c>
      <c r="H63" s="338">
        <f>+'[1]OTCHET'!H249</f>
        <v>0</v>
      </c>
      <c r="I63" s="338">
        <f>+'[1]OTCHET'!I249</f>
        <v>0</v>
      </c>
      <c r="J63" s="339">
        <f>+'[1]OTCHET'!J249</f>
        <v>0</v>
      </c>
      <c r="K63" s="340"/>
      <c r="L63" s="340"/>
      <c r="M63" s="340"/>
      <c r="N63" s="204"/>
      <c r="O63" s="341" t="s">
        <v>104</v>
      </c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20.25" thickBot="1" thickTop="1">
      <c r="A64" s="1">
        <v>175</v>
      </c>
      <c r="B64" s="342" t="s">
        <v>105</v>
      </c>
      <c r="C64" s="343"/>
      <c r="D64" s="343"/>
      <c r="E64" s="344">
        <f aca="true" t="shared" si="6" ref="E64:J64">+E22-E38+E56-E63</f>
        <v>0</v>
      </c>
      <c r="F64" s="344">
        <f t="shared" si="6"/>
        <v>228482</v>
      </c>
      <c r="G64" s="345">
        <f t="shared" si="6"/>
        <v>0</v>
      </c>
      <c r="H64" s="346">
        <f t="shared" si="6"/>
        <v>0</v>
      </c>
      <c r="I64" s="346">
        <f t="shared" si="6"/>
        <v>0</v>
      </c>
      <c r="J64" s="347">
        <f t="shared" si="6"/>
        <v>228482</v>
      </c>
      <c r="K64" s="114">
        <f>+K22-K38+K56</f>
        <v>0</v>
      </c>
      <c r="L64" s="114">
        <f>+L22-L38+L56</f>
        <v>0</v>
      </c>
      <c r="M64" s="114">
        <f>+M22-M38+M56</f>
        <v>0</v>
      </c>
      <c r="N64" s="204"/>
      <c r="O64" s="348"/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2" customHeight="1" hidden="1">
      <c r="A65" s="1">
        <v>180</v>
      </c>
      <c r="B65" s="349">
        <f>+IF(+SUM(E$65:J$65)=0,0,"Контрола: дефицит/излишък = финансиране с обратен знак (V. + VІ. = 0)")</f>
        <v>0</v>
      </c>
      <c r="C65" s="350"/>
      <c r="D65" s="350"/>
      <c r="E65" s="351">
        <f aca="true" t="shared" si="7" ref="E65:J65">+E$64+E$66</f>
        <v>0</v>
      </c>
      <c r="F65" s="351">
        <f t="shared" si="7"/>
        <v>0</v>
      </c>
      <c r="G65" s="352">
        <f t="shared" si="7"/>
        <v>0</v>
      </c>
      <c r="H65" s="352">
        <f t="shared" si="7"/>
        <v>0</v>
      </c>
      <c r="I65" s="352">
        <f t="shared" si="7"/>
        <v>0</v>
      </c>
      <c r="J65" s="353">
        <f t="shared" si="7"/>
        <v>0</v>
      </c>
      <c r="K65" s="297" t="e">
        <f>+K64+K66</f>
        <v>#REF!</v>
      </c>
      <c r="L65" s="297" t="e">
        <f>+L64+L66</f>
        <v>#REF!</v>
      </c>
      <c r="M65" s="297" t="e">
        <f>+M64+M66</f>
        <v>#REF!</v>
      </c>
      <c r="N65" s="204"/>
      <c r="O65" s="354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9.5" thickBot="1">
      <c r="A66" s="1">
        <v>185</v>
      </c>
      <c r="B66" s="107" t="s">
        <v>106</v>
      </c>
      <c r="C66" s="355" t="s">
        <v>107</v>
      </c>
      <c r="D66" s="355"/>
      <c r="E66" s="356">
        <f>SUM(+E68+E76+E77+E84+E85+E86+E89+E90+E91+E92+E93+E94+E95)</f>
        <v>0</v>
      </c>
      <c r="F66" s="356">
        <f>SUM(+F68+F76+F77+F84+F85+F86+F89+F90+F91+F92+F93+F94+F95)</f>
        <v>-228482</v>
      </c>
      <c r="G66" s="357">
        <f aca="true" t="shared" si="8" ref="G66:L66">SUM(+G68+G76+G77+G84+G85+G86+G89+G90+G91+G92+G93+G94+G95)</f>
        <v>0</v>
      </c>
      <c r="H66" s="358">
        <f>SUM(+H68+H76+H77+H84+H85+H86+H89+H90+H91+H92+H93+H94+H95)</f>
        <v>0</v>
      </c>
      <c r="I66" s="358">
        <f>SUM(+I68+I76+I77+I84+I85+I86+I89+I90+I91+I92+I93+I94+I95)</f>
        <v>0</v>
      </c>
      <c r="J66" s="359">
        <f>SUM(+J68+J76+J77+J84+J85+J86+J89+J90+J91+J92+J93+J94+J95)</f>
        <v>-228482</v>
      </c>
      <c r="K66" s="360" t="e">
        <f t="shared" si="8"/>
        <v>#REF!</v>
      </c>
      <c r="L66" s="360" t="e">
        <f t="shared" si="8"/>
        <v>#REF!</v>
      </c>
      <c r="M66" s="360" t="e">
        <f>SUM(+M68+M76+M77+M84+M85+M86+M89+M90+M91+M92+M93+M95+M96)</f>
        <v>#REF!</v>
      </c>
      <c r="N66" s="204"/>
      <c r="O66" s="361" t="s">
        <v>107</v>
      </c>
      <c r="P66" s="223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6.5" hidden="1" thickTop="1">
      <c r="A67" s="1">
        <v>190</v>
      </c>
      <c r="B67" s="362"/>
      <c r="C67" s="362"/>
      <c r="D67" s="362"/>
      <c r="E67" s="363"/>
      <c r="F67" s="364">
        <f t="shared" si="1"/>
        <v>0</v>
      </c>
      <c r="G67" s="365"/>
      <c r="H67" s="366"/>
      <c r="I67" s="366"/>
      <c r="J67" s="367"/>
      <c r="K67" s="368"/>
      <c r="L67" s="368"/>
      <c r="M67" s="368"/>
      <c r="N67" s="204"/>
      <c r="O67" s="369"/>
      <c r="P67" s="223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6.5" thickTop="1">
      <c r="A68" s="370">
        <v>195</v>
      </c>
      <c r="B68" s="262" t="s">
        <v>108</v>
      </c>
      <c r="C68" s="127" t="s">
        <v>109</v>
      </c>
      <c r="D68" s="262"/>
      <c r="E68" s="317">
        <f>SUM(E69:E75)</f>
        <v>0</v>
      </c>
      <c r="F68" s="317">
        <f>SUM(F69:F75)</f>
        <v>0</v>
      </c>
      <c r="G68" s="318">
        <f aca="true" t="shared" si="9" ref="G68:M68">SUM(G69:G75)</f>
        <v>0</v>
      </c>
      <c r="H68" s="319">
        <f>SUM(H69:H75)</f>
        <v>0</v>
      </c>
      <c r="I68" s="319">
        <f>SUM(I69:I75)</f>
        <v>0</v>
      </c>
      <c r="J68" s="320">
        <f>SUM(J69:J75)</f>
        <v>0</v>
      </c>
      <c r="K68" s="371" t="e">
        <f t="shared" si="9"/>
        <v>#REF!</v>
      </c>
      <c r="L68" s="371" t="e">
        <f t="shared" si="9"/>
        <v>#REF!</v>
      </c>
      <c r="M68" s="371" t="e">
        <f t="shared" si="9"/>
        <v>#REF!</v>
      </c>
      <c r="N68" s="204"/>
      <c r="O68" s="321" t="s">
        <v>109</v>
      </c>
      <c r="P68" s="372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73">
        <v>200</v>
      </c>
      <c r="B69" s="374" t="s">
        <v>110</v>
      </c>
      <c r="C69" s="374" t="s">
        <v>111</v>
      </c>
      <c r="D69" s="374"/>
      <c r="E69" s="375">
        <f>+'[1]OTCHET'!E482+'[1]OTCHET'!E483+'[1]OTCHET'!E486+'[1]OTCHET'!E487+'[1]OTCHET'!E490+'[1]OTCHET'!E491+'[1]OTCHET'!E495</f>
        <v>0</v>
      </c>
      <c r="F69" s="375">
        <f t="shared" si="1"/>
        <v>0</v>
      </c>
      <c r="G69" s="376">
        <f>+'[1]OTCHET'!G482+'[1]OTCHET'!G483+'[1]OTCHET'!G486+'[1]OTCHET'!G487+'[1]OTCHET'!G490+'[1]OTCHET'!G491+'[1]OTCHET'!G495</f>
        <v>0</v>
      </c>
      <c r="H69" s="377">
        <f>+'[1]OTCHET'!H482+'[1]OTCHET'!H483+'[1]OTCHET'!H486+'[1]OTCHET'!H487+'[1]OTCHET'!H490+'[1]OTCHET'!H491+'[1]OTCHET'!H495</f>
        <v>0</v>
      </c>
      <c r="I69" s="377">
        <f>+'[1]OTCHET'!I482+'[1]OTCHET'!I483+'[1]OTCHET'!I486+'[1]OTCHET'!I487+'[1]OTCHET'!I490+'[1]OTCHET'!I491+'[1]OTCHET'!I495</f>
        <v>0</v>
      </c>
      <c r="J69" s="378">
        <f>+'[1]OTCHET'!J482+'[1]OTCHET'!J483+'[1]OTCHET'!J486+'[1]OTCHET'!J487+'[1]OTCHET'!J490+'[1]OTCHET'!J491+'[1]OTCHET'!J495</f>
        <v>0</v>
      </c>
      <c r="K69" s="379" t="e">
        <f>+#REF!+#REF!+#REF!+#REF!+#REF!+#REF!+#REF!</f>
        <v>#REF!</v>
      </c>
      <c r="L69" s="379" t="e">
        <f>+#REF!+#REF!+#REF!+#REF!+#REF!+#REF!+#REF!</f>
        <v>#REF!</v>
      </c>
      <c r="M69" s="379" t="e">
        <f>+#REF!+#REF!+#REF!+#REF!+#REF!+#REF!+#REF!</f>
        <v>#REF!</v>
      </c>
      <c r="N69" s="204"/>
      <c r="O69" s="380" t="s">
        <v>111</v>
      </c>
      <c r="P69" s="381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73">
        <v>205</v>
      </c>
      <c r="B70" s="382" t="s">
        <v>112</v>
      </c>
      <c r="C70" s="382" t="s">
        <v>113</v>
      </c>
      <c r="D70" s="382"/>
      <c r="E70" s="383">
        <f>+'[1]OTCHET'!E484+'[1]OTCHET'!E485+'[1]OTCHET'!E488+'[1]OTCHET'!E489+'[1]OTCHET'!E492+'[1]OTCHET'!E493+'[1]OTCHET'!E494+'[1]OTCHET'!E496</f>
        <v>0</v>
      </c>
      <c r="F70" s="383">
        <f t="shared" si="1"/>
        <v>0</v>
      </c>
      <c r="G70" s="384">
        <f>+'[1]OTCHET'!G484+'[1]OTCHET'!G485+'[1]OTCHET'!G488+'[1]OTCHET'!G489+'[1]OTCHET'!G492+'[1]OTCHET'!G493+'[1]OTCHET'!G494+'[1]OTCHET'!G496</f>
        <v>0</v>
      </c>
      <c r="H70" s="385">
        <f>+'[1]OTCHET'!H484+'[1]OTCHET'!H485+'[1]OTCHET'!H488+'[1]OTCHET'!H489+'[1]OTCHET'!H492+'[1]OTCHET'!H493+'[1]OTCHET'!H494+'[1]OTCHET'!H496</f>
        <v>0</v>
      </c>
      <c r="I70" s="385">
        <f>+'[1]OTCHET'!I484+'[1]OTCHET'!I485+'[1]OTCHET'!I488+'[1]OTCHET'!I489+'[1]OTCHET'!I492+'[1]OTCHET'!I493+'[1]OTCHET'!I494+'[1]OTCHET'!I496</f>
        <v>0</v>
      </c>
      <c r="J70" s="386">
        <f>+'[1]OTCHET'!J484+'[1]OTCHET'!J485+'[1]OTCHET'!J488+'[1]OTCHET'!J489+'[1]OTCHET'!J492+'[1]OTCHET'!J493+'[1]OTCHET'!J494+'[1]OTCHET'!J496</f>
        <v>0</v>
      </c>
      <c r="K70" s="379" t="e">
        <f>+#REF!+#REF!+#REF!+#REF!+#REF!+#REF!+#REF!+#REF!</f>
        <v>#REF!</v>
      </c>
      <c r="L70" s="379" t="e">
        <f>+#REF!+#REF!+#REF!+#REF!+#REF!+#REF!+#REF!+#REF!</f>
        <v>#REF!</v>
      </c>
      <c r="M70" s="379" t="e">
        <f>+#REF!+#REF!+#REF!+#REF!+#REF!+#REF!+#REF!+#REF!</f>
        <v>#REF!</v>
      </c>
      <c r="N70" s="204"/>
      <c r="O70" s="387" t="s">
        <v>113</v>
      </c>
      <c r="P70" s="381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73">
        <v>210</v>
      </c>
      <c r="B71" s="382" t="s">
        <v>114</v>
      </c>
      <c r="C71" s="382" t="s">
        <v>115</v>
      </c>
      <c r="D71" s="382"/>
      <c r="E71" s="383">
        <f>+'[1]OTCHET'!E497</f>
        <v>0</v>
      </c>
      <c r="F71" s="383">
        <f t="shared" si="1"/>
        <v>0</v>
      </c>
      <c r="G71" s="384">
        <f>+'[1]OTCHET'!G497</f>
        <v>0</v>
      </c>
      <c r="H71" s="385">
        <f>+'[1]OTCHET'!H497</f>
        <v>0</v>
      </c>
      <c r="I71" s="385">
        <f>+'[1]OTCHET'!I497</f>
        <v>0</v>
      </c>
      <c r="J71" s="386">
        <f>+'[1]OTCHET'!J497</f>
        <v>0</v>
      </c>
      <c r="K71" s="379" t="e">
        <f>+#REF!</f>
        <v>#REF!</v>
      </c>
      <c r="L71" s="379" t="e">
        <f>+#REF!</f>
        <v>#REF!</v>
      </c>
      <c r="M71" s="379" t="e">
        <f>+#REF!</f>
        <v>#REF!</v>
      </c>
      <c r="N71" s="204"/>
      <c r="O71" s="387" t="s">
        <v>115</v>
      </c>
      <c r="P71" s="381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73">
        <v>215</v>
      </c>
      <c r="B72" s="382" t="s">
        <v>116</v>
      </c>
      <c r="C72" s="382" t="s">
        <v>117</v>
      </c>
      <c r="D72" s="382"/>
      <c r="E72" s="383">
        <f>+'[1]OTCHET'!E502</f>
        <v>0</v>
      </c>
      <c r="F72" s="383">
        <f t="shared" si="1"/>
        <v>0</v>
      </c>
      <c r="G72" s="384">
        <f>+'[1]OTCHET'!G502</f>
        <v>0</v>
      </c>
      <c r="H72" s="385">
        <f>+'[1]OTCHET'!H502</f>
        <v>0</v>
      </c>
      <c r="I72" s="385">
        <f>+'[1]OTCHET'!I502</f>
        <v>0</v>
      </c>
      <c r="J72" s="386">
        <f>+'[1]OTCHET'!J502</f>
        <v>0</v>
      </c>
      <c r="K72" s="379" t="e">
        <f>+#REF!</f>
        <v>#REF!</v>
      </c>
      <c r="L72" s="379" t="e">
        <f>+#REF!</f>
        <v>#REF!</v>
      </c>
      <c r="M72" s="379" t="e">
        <f>+#REF!</f>
        <v>#REF!</v>
      </c>
      <c r="N72" s="204"/>
      <c r="O72" s="387" t="s">
        <v>117</v>
      </c>
      <c r="P72" s="381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73">
        <v>220</v>
      </c>
      <c r="B73" s="382" t="s">
        <v>118</v>
      </c>
      <c r="C73" s="382" t="s">
        <v>119</v>
      </c>
      <c r="D73" s="382"/>
      <c r="E73" s="383">
        <f>+'[1]OTCHET'!E542</f>
        <v>0</v>
      </c>
      <c r="F73" s="383">
        <f t="shared" si="1"/>
        <v>0</v>
      </c>
      <c r="G73" s="384">
        <f>+'[1]OTCHET'!G542</f>
        <v>0</v>
      </c>
      <c r="H73" s="385">
        <f>+'[1]OTCHET'!H542</f>
        <v>0</v>
      </c>
      <c r="I73" s="385">
        <f>+'[1]OTCHET'!I542</f>
        <v>0</v>
      </c>
      <c r="J73" s="386">
        <f>+'[1]OTCHET'!J542</f>
        <v>0</v>
      </c>
      <c r="K73" s="379" t="e">
        <f>+#REF!</f>
        <v>#REF!</v>
      </c>
      <c r="L73" s="379" t="e">
        <f>+#REF!</f>
        <v>#REF!</v>
      </c>
      <c r="M73" s="379" t="e">
        <f>+#REF!</f>
        <v>#REF!</v>
      </c>
      <c r="N73" s="204"/>
      <c r="O73" s="387" t="s">
        <v>119</v>
      </c>
      <c r="P73" s="381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73">
        <v>230</v>
      </c>
      <c r="B74" s="388" t="s">
        <v>120</v>
      </c>
      <c r="C74" s="388" t="s">
        <v>121</v>
      </c>
      <c r="D74" s="388"/>
      <c r="E74" s="383">
        <f>+'[1]OTCHET'!E581+'[1]OTCHET'!E582</f>
        <v>0</v>
      </c>
      <c r="F74" s="383">
        <f t="shared" si="1"/>
        <v>0</v>
      </c>
      <c r="G74" s="384">
        <f>+'[1]OTCHET'!G581+'[1]OTCHET'!G582</f>
        <v>0</v>
      </c>
      <c r="H74" s="385">
        <f>+'[1]OTCHET'!H581+'[1]OTCHET'!H582</f>
        <v>0</v>
      </c>
      <c r="I74" s="385">
        <f>+'[1]OTCHET'!I581+'[1]OTCHET'!I582</f>
        <v>0</v>
      </c>
      <c r="J74" s="386">
        <f>+'[1]OTCHET'!J581+'[1]OTCHET'!J582</f>
        <v>0</v>
      </c>
      <c r="K74" s="379" t="e">
        <f>+#REF!+#REF!</f>
        <v>#REF!</v>
      </c>
      <c r="L74" s="379" t="e">
        <f>+#REF!+#REF!</f>
        <v>#REF!</v>
      </c>
      <c r="M74" s="379" t="e">
        <f>+#REF!+#REF!</f>
        <v>#REF!</v>
      </c>
      <c r="N74" s="204"/>
      <c r="O74" s="387" t="s">
        <v>121</v>
      </c>
      <c r="P74" s="381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73">
        <v>235</v>
      </c>
      <c r="B75" s="389" t="s">
        <v>122</v>
      </c>
      <c r="C75" s="389" t="s">
        <v>123</v>
      </c>
      <c r="D75" s="389"/>
      <c r="E75" s="390">
        <f>+'[1]OTCHET'!E583+'[1]OTCHET'!E584+'[1]OTCHET'!E585</f>
        <v>0</v>
      </c>
      <c r="F75" s="390">
        <f t="shared" si="1"/>
        <v>0</v>
      </c>
      <c r="G75" s="391">
        <f>+'[1]OTCHET'!G583+'[1]OTCHET'!G584+'[1]OTCHET'!G585</f>
        <v>0</v>
      </c>
      <c r="H75" s="392">
        <f>+'[1]OTCHET'!H583+'[1]OTCHET'!H584+'[1]OTCHET'!H585</f>
        <v>0</v>
      </c>
      <c r="I75" s="392">
        <f>+'[1]OTCHET'!I583+'[1]OTCHET'!I584+'[1]OTCHET'!I585</f>
        <v>0</v>
      </c>
      <c r="J75" s="393">
        <f>+'[1]OTCHET'!J583+'[1]OTCHET'!J584+'[1]OTCHET'!J585</f>
        <v>0</v>
      </c>
      <c r="K75" s="379" t="e">
        <f>+#REF!+#REF!+#REF!</f>
        <v>#REF!</v>
      </c>
      <c r="L75" s="379" t="e">
        <f>+#REF!+#REF!+#REF!</f>
        <v>#REF!</v>
      </c>
      <c r="M75" s="379" t="e">
        <f>+#REF!+#REF!+#REF!</f>
        <v>#REF!</v>
      </c>
      <c r="N75" s="204"/>
      <c r="O75" s="394" t="s">
        <v>123</v>
      </c>
      <c r="P75" s="381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73">
        <v>240</v>
      </c>
      <c r="B76" s="256" t="s">
        <v>124</v>
      </c>
      <c r="C76" s="257" t="s">
        <v>125</v>
      </c>
      <c r="D76" s="256"/>
      <c r="E76" s="307">
        <f>'[1]OTCHET'!E461</f>
        <v>0</v>
      </c>
      <c r="F76" s="307">
        <f t="shared" si="1"/>
        <v>0</v>
      </c>
      <c r="G76" s="308">
        <f>'[1]OTCHET'!G461</f>
        <v>0</v>
      </c>
      <c r="H76" s="309">
        <f>'[1]OTCHET'!H461</f>
        <v>0</v>
      </c>
      <c r="I76" s="309">
        <f>'[1]OTCHET'!I461</f>
        <v>0</v>
      </c>
      <c r="J76" s="310">
        <f>'[1]OTCHET'!J461</f>
        <v>0</v>
      </c>
      <c r="K76" s="379" t="e">
        <f>#REF!</f>
        <v>#REF!</v>
      </c>
      <c r="L76" s="379" t="e">
        <f>#REF!</f>
        <v>#REF!</v>
      </c>
      <c r="M76" s="379" t="e">
        <f>#REF!</f>
        <v>#REF!</v>
      </c>
      <c r="N76" s="204"/>
      <c r="O76" s="311" t="s">
        <v>125</v>
      </c>
      <c r="P76" s="381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73">
        <v>245</v>
      </c>
      <c r="B77" s="262" t="s">
        <v>126</v>
      </c>
      <c r="C77" s="127" t="s">
        <v>127</v>
      </c>
      <c r="D77" s="262"/>
      <c r="E77" s="317">
        <f>SUM(E78:E83)</f>
        <v>0</v>
      </c>
      <c r="F77" s="317">
        <f>SUM(F78:F83)</f>
        <v>0</v>
      </c>
      <c r="G77" s="318">
        <f aca="true" t="shared" si="10" ref="G77:M77">SUM(G78:G83)</f>
        <v>0</v>
      </c>
      <c r="H77" s="319">
        <f>SUM(H78:H83)</f>
        <v>0</v>
      </c>
      <c r="I77" s="319">
        <f>SUM(I78:I83)</f>
        <v>0</v>
      </c>
      <c r="J77" s="320">
        <f>SUM(J78:J83)</f>
        <v>0</v>
      </c>
      <c r="K77" s="395">
        <f t="shared" si="10"/>
        <v>0</v>
      </c>
      <c r="L77" s="395">
        <f t="shared" si="10"/>
        <v>0</v>
      </c>
      <c r="M77" s="395">
        <f t="shared" si="10"/>
        <v>0</v>
      </c>
      <c r="N77" s="204"/>
      <c r="O77" s="321" t="s">
        <v>127</v>
      </c>
      <c r="P77" s="381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73">
        <v>250</v>
      </c>
      <c r="B78" s="374" t="s">
        <v>128</v>
      </c>
      <c r="C78" s="374" t="s">
        <v>129</v>
      </c>
      <c r="D78" s="374"/>
      <c r="E78" s="375">
        <f>+'[1]OTCHET'!E466+'[1]OTCHET'!E469</f>
        <v>0</v>
      </c>
      <c r="F78" s="375">
        <f t="shared" si="1"/>
        <v>0</v>
      </c>
      <c r="G78" s="376">
        <f>+'[1]OTCHET'!G466+'[1]OTCHET'!G469</f>
        <v>0</v>
      </c>
      <c r="H78" s="377">
        <f>+'[1]OTCHET'!H466+'[1]OTCHET'!H469</f>
        <v>0</v>
      </c>
      <c r="I78" s="377">
        <f>+'[1]OTCHET'!I466+'[1]OTCHET'!I469</f>
        <v>0</v>
      </c>
      <c r="J78" s="378">
        <f>+'[1]OTCHET'!J466+'[1]OTCHET'!J469</f>
        <v>0</v>
      </c>
      <c r="K78" s="395"/>
      <c r="L78" s="395"/>
      <c r="M78" s="395"/>
      <c r="N78" s="204"/>
      <c r="O78" s="380" t="s">
        <v>129</v>
      </c>
      <c r="P78" s="381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>
      <c r="A79" s="373">
        <v>260</v>
      </c>
      <c r="B79" s="382" t="s">
        <v>130</v>
      </c>
      <c r="C79" s="382" t="s">
        <v>131</v>
      </c>
      <c r="D79" s="382"/>
      <c r="E79" s="383">
        <f>+'[1]OTCHET'!E467+'[1]OTCHET'!E470</f>
        <v>0</v>
      </c>
      <c r="F79" s="383">
        <f t="shared" si="1"/>
        <v>0</v>
      </c>
      <c r="G79" s="384">
        <f>+'[1]OTCHET'!G467+'[1]OTCHET'!G470</f>
        <v>0</v>
      </c>
      <c r="H79" s="385">
        <f>+'[1]OTCHET'!H467+'[1]OTCHET'!H470</f>
        <v>0</v>
      </c>
      <c r="I79" s="385">
        <f>+'[1]OTCHET'!I467+'[1]OTCHET'!I470</f>
        <v>0</v>
      </c>
      <c r="J79" s="386">
        <f>+'[1]OTCHET'!J467+'[1]OTCHET'!J470</f>
        <v>0</v>
      </c>
      <c r="K79" s="395"/>
      <c r="L79" s="395"/>
      <c r="M79" s="395"/>
      <c r="N79" s="204"/>
      <c r="O79" s="387" t="s">
        <v>131</v>
      </c>
      <c r="P79" s="381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73">
        <v>265</v>
      </c>
      <c r="B80" s="382" t="s">
        <v>132</v>
      </c>
      <c r="C80" s="382" t="s">
        <v>133</v>
      </c>
      <c r="D80" s="382"/>
      <c r="E80" s="383">
        <f>'[1]OTCHET'!E471</f>
        <v>0</v>
      </c>
      <c r="F80" s="383">
        <f t="shared" si="1"/>
        <v>0</v>
      </c>
      <c r="G80" s="384">
        <f>'[1]OTCHET'!G471</f>
        <v>0</v>
      </c>
      <c r="H80" s="385">
        <f>'[1]OTCHET'!H471</f>
        <v>0</v>
      </c>
      <c r="I80" s="385">
        <f>'[1]OTCHET'!I471</f>
        <v>0</v>
      </c>
      <c r="J80" s="386">
        <f>'[1]OTCHET'!J471</f>
        <v>0</v>
      </c>
      <c r="K80" s="395"/>
      <c r="L80" s="395"/>
      <c r="M80" s="395"/>
      <c r="N80" s="204"/>
      <c r="O80" s="387" t="s">
        <v>133</v>
      </c>
      <c r="P80" s="381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 customHeight="1" hidden="1">
      <c r="A81" s="373"/>
      <c r="B81" s="382"/>
      <c r="C81" s="382"/>
      <c r="D81" s="382"/>
      <c r="E81" s="383"/>
      <c r="F81" s="383">
        <f t="shared" si="1"/>
        <v>0</v>
      </c>
      <c r="G81" s="384"/>
      <c r="H81" s="385"/>
      <c r="I81" s="385"/>
      <c r="J81" s="386"/>
      <c r="K81" s="395"/>
      <c r="L81" s="395"/>
      <c r="M81" s="395"/>
      <c r="N81" s="204"/>
      <c r="O81" s="387"/>
      <c r="P81" s="381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73">
        <v>270</v>
      </c>
      <c r="B82" s="382" t="s">
        <v>134</v>
      </c>
      <c r="C82" s="382" t="s">
        <v>135</v>
      </c>
      <c r="D82" s="382"/>
      <c r="E82" s="383">
        <f>+'[1]OTCHET'!E479</f>
        <v>0</v>
      </c>
      <c r="F82" s="383">
        <f t="shared" si="1"/>
        <v>0</v>
      </c>
      <c r="G82" s="384">
        <f>+'[1]OTCHET'!G479</f>
        <v>0</v>
      </c>
      <c r="H82" s="385">
        <f>+'[1]OTCHET'!H479</f>
        <v>0</v>
      </c>
      <c r="I82" s="385">
        <f>+'[1]OTCHET'!I479</f>
        <v>0</v>
      </c>
      <c r="J82" s="386">
        <f>+'[1]OTCHET'!J479</f>
        <v>0</v>
      </c>
      <c r="K82" s="395"/>
      <c r="L82" s="395"/>
      <c r="M82" s="395"/>
      <c r="N82" s="204"/>
      <c r="O82" s="387" t="s">
        <v>135</v>
      </c>
      <c r="P82" s="381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73">
        <v>275</v>
      </c>
      <c r="B83" s="396" t="s">
        <v>136</v>
      </c>
      <c r="C83" s="396" t="s">
        <v>137</v>
      </c>
      <c r="D83" s="396"/>
      <c r="E83" s="390">
        <f>+'[1]OTCHET'!E480</f>
        <v>0</v>
      </c>
      <c r="F83" s="390">
        <f t="shared" si="1"/>
        <v>0</v>
      </c>
      <c r="G83" s="391">
        <f>+'[1]OTCHET'!G480</f>
        <v>0</v>
      </c>
      <c r="H83" s="392">
        <f>+'[1]OTCHET'!H480</f>
        <v>0</v>
      </c>
      <c r="I83" s="392">
        <f>+'[1]OTCHET'!I480</f>
        <v>0</v>
      </c>
      <c r="J83" s="393">
        <f>+'[1]OTCHET'!J480</f>
        <v>0</v>
      </c>
      <c r="K83" s="395"/>
      <c r="L83" s="395"/>
      <c r="M83" s="395"/>
      <c r="N83" s="204"/>
      <c r="O83" s="394" t="s">
        <v>137</v>
      </c>
      <c r="P83" s="381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73">
        <v>280</v>
      </c>
      <c r="B84" s="256" t="s">
        <v>138</v>
      </c>
      <c r="C84" s="257" t="s">
        <v>139</v>
      </c>
      <c r="D84" s="256"/>
      <c r="E84" s="307">
        <f>'[1]OTCHET'!E535</f>
        <v>0</v>
      </c>
      <c r="F84" s="307">
        <f t="shared" si="1"/>
        <v>0</v>
      </c>
      <c r="G84" s="308">
        <f>'[1]OTCHET'!G535</f>
        <v>0</v>
      </c>
      <c r="H84" s="309">
        <f>'[1]OTCHET'!H535</f>
        <v>0</v>
      </c>
      <c r="I84" s="309">
        <f>'[1]OTCHET'!I535</f>
        <v>0</v>
      </c>
      <c r="J84" s="310">
        <f>'[1]OTCHET'!J535</f>
        <v>0</v>
      </c>
      <c r="K84" s="395"/>
      <c r="L84" s="395"/>
      <c r="M84" s="395"/>
      <c r="N84" s="204"/>
      <c r="O84" s="311" t="s">
        <v>139</v>
      </c>
      <c r="P84" s="381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73">
        <v>285</v>
      </c>
      <c r="B85" s="271" t="s">
        <v>140</v>
      </c>
      <c r="C85" s="270" t="s">
        <v>141</v>
      </c>
      <c r="D85" s="271"/>
      <c r="E85" s="312">
        <f>'[1]OTCHET'!E536</f>
        <v>0</v>
      </c>
      <c r="F85" s="312">
        <f t="shared" si="1"/>
        <v>0</v>
      </c>
      <c r="G85" s="313">
        <f>'[1]OTCHET'!G536</f>
        <v>0</v>
      </c>
      <c r="H85" s="314">
        <f>'[1]OTCHET'!H536</f>
        <v>0</v>
      </c>
      <c r="I85" s="314">
        <f>'[1]OTCHET'!I536</f>
        <v>0</v>
      </c>
      <c r="J85" s="315">
        <f>'[1]OTCHET'!J536</f>
        <v>0</v>
      </c>
      <c r="K85" s="395"/>
      <c r="L85" s="395"/>
      <c r="M85" s="395"/>
      <c r="N85" s="204"/>
      <c r="O85" s="316" t="s">
        <v>141</v>
      </c>
      <c r="P85" s="381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73">
        <v>290</v>
      </c>
      <c r="B86" s="262" t="s">
        <v>142</v>
      </c>
      <c r="C86" s="127" t="s">
        <v>143</v>
      </c>
      <c r="D86" s="262"/>
      <c r="E86" s="317">
        <f>+E87+E88</f>
        <v>0</v>
      </c>
      <c r="F86" s="317">
        <f>+F87+F88</f>
        <v>-119238</v>
      </c>
      <c r="G86" s="318">
        <f aca="true" t="shared" si="11" ref="G86:M86">+G87+G88</f>
        <v>0</v>
      </c>
      <c r="H86" s="319">
        <f>+H87+H88</f>
        <v>0</v>
      </c>
      <c r="I86" s="319">
        <f>+I87+I88</f>
        <v>0</v>
      </c>
      <c r="J86" s="320">
        <f>+J87+J88</f>
        <v>-119238</v>
      </c>
      <c r="K86" s="395">
        <f t="shared" si="11"/>
        <v>0</v>
      </c>
      <c r="L86" s="395">
        <f t="shared" si="11"/>
        <v>0</v>
      </c>
      <c r="M86" s="395">
        <f t="shared" si="11"/>
        <v>0</v>
      </c>
      <c r="N86" s="204"/>
      <c r="O86" s="321" t="s">
        <v>143</v>
      </c>
      <c r="P86" s="381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73">
        <v>295</v>
      </c>
      <c r="B87" s="374" t="s">
        <v>144</v>
      </c>
      <c r="C87" s="374" t="s">
        <v>145</v>
      </c>
      <c r="D87" s="397"/>
      <c r="E87" s="375">
        <f>+'[1]OTCHET'!E503+'[1]OTCHET'!E512+'[1]OTCHET'!E516+'[1]OTCHET'!E543</f>
        <v>0</v>
      </c>
      <c r="F87" s="375">
        <f t="shared" si="1"/>
        <v>0</v>
      </c>
      <c r="G87" s="376">
        <f>+'[1]OTCHET'!G503+'[1]OTCHET'!G512+'[1]OTCHET'!G516+'[1]OTCHET'!G543</f>
        <v>0</v>
      </c>
      <c r="H87" s="377">
        <f>+'[1]OTCHET'!H503+'[1]OTCHET'!H512+'[1]OTCHET'!H516+'[1]OTCHET'!H543</f>
        <v>0</v>
      </c>
      <c r="I87" s="377">
        <f>+'[1]OTCHET'!I503+'[1]OTCHET'!I512+'[1]OTCHET'!I516+'[1]OTCHET'!I543</f>
        <v>0</v>
      </c>
      <c r="J87" s="378">
        <f>+'[1]OTCHET'!J503+'[1]OTCHET'!J512+'[1]OTCHET'!J516+'[1]OTCHET'!J543</f>
        <v>0</v>
      </c>
      <c r="K87" s="395"/>
      <c r="L87" s="395"/>
      <c r="M87" s="395"/>
      <c r="N87" s="204"/>
      <c r="O87" s="380" t="s">
        <v>145</v>
      </c>
      <c r="P87" s="381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73">
        <v>300</v>
      </c>
      <c r="B88" s="396" t="s">
        <v>146</v>
      </c>
      <c r="C88" s="396" t="s">
        <v>147</v>
      </c>
      <c r="D88" s="398"/>
      <c r="E88" s="390">
        <f>+'[1]OTCHET'!E521+'[1]OTCHET'!E524+'[1]OTCHET'!E544</f>
        <v>0</v>
      </c>
      <c r="F88" s="390">
        <f t="shared" si="1"/>
        <v>-119238</v>
      </c>
      <c r="G88" s="391">
        <f>+'[1]OTCHET'!G521+'[1]OTCHET'!G524+'[1]OTCHET'!G544</f>
        <v>0</v>
      </c>
      <c r="H88" s="392">
        <f>+'[1]OTCHET'!H521+'[1]OTCHET'!H524+'[1]OTCHET'!H544</f>
        <v>0</v>
      </c>
      <c r="I88" s="392">
        <f>+'[1]OTCHET'!I521+'[1]OTCHET'!I524+'[1]OTCHET'!I544</f>
        <v>0</v>
      </c>
      <c r="J88" s="393">
        <f>+'[1]OTCHET'!J521+'[1]OTCHET'!J524+'[1]OTCHET'!J544</f>
        <v>-119238</v>
      </c>
      <c r="K88" s="395"/>
      <c r="L88" s="395"/>
      <c r="M88" s="395"/>
      <c r="N88" s="204"/>
      <c r="O88" s="394" t="s">
        <v>147</v>
      </c>
      <c r="P88" s="381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73">
        <v>310</v>
      </c>
      <c r="B89" s="256" t="s">
        <v>148</v>
      </c>
      <c r="C89" s="257" t="s">
        <v>149</v>
      </c>
      <c r="D89" s="399"/>
      <c r="E89" s="307">
        <f>'[1]OTCHET'!E531</f>
        <v>0</v>
      </c>
      <c r="F89" s="307">
        <f aca="true" t="shared" si="12" ref="F89:F96">+G89+H89+I89+J89</f>
        <v>-109244</v>
      </c>
      <c r="G89" s="308">
        <f>'[1]OTCHET'!G531</f>
        <v>0</v>
      </c>
      <c r="H89" s="309">
        <f>'[1]OTCHET'!H531</f>
        <v>0</v>
      </c>
      <c r="I89" s="309">
        <f>'[1]OTCHET'!I531</f>
        <v>0</v>
      </c>
      <c r="J89" s="310">
        <f>'[1]OTCHET'!J531</f>
        <v>-109244</v>
      </c>
      <c r="K89" s="395"/>
      <c r="L89" s="395"/>
      <c r="M89" s="395"/>
      <c r="N89" s="204"/>
      <c r="O89" s="311" t="s">
        <v>149</v>
      </c>
      <c r="P89" s="381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73">
        <v>320</v>
      </c>
      <c r="B90" s="271" t="s">
        <v>150</v>
      </c>
      <c r="C90" s="270" t="s">
        <v>151</v>
      </c>
      <c r="D90" s="271"/>
      <c r="E90" s="312">
        <f>+'[1]OTCHET'!E567+'[1]OTCHET'!E568+'[1]OTCHET'!E569+'[1]OTCHET'!E570+'[1]OTCHET'!E571+'[1]OTCHET'!E572</f>
        <v>0</v>
      </c>
      <c r="F90" s="312">
        <f t="shared" si="12"/>
        <v>0</v>
      </c>
      <c r="G90" s="313">
        <f>+'[1]OTCHET'!G567+'[1]OTCHET'!G568+'[1]OTCHET'!G569+'[1]OTCHET'!G570+'[1]OTCHET'!G571+'[1]OTCHET'!G572</f>
        <v>0</v>
      </c>
      <c r="H90" s="314">
        <f>+'[1]OTCHET'!H567+'[1]OTCHET'!H568+'[1]OTCHET'!H569+'[1]OTCHET'!H570+'[1]OTCHET'!H571+'[1]OTCHET'!H572</f>
        <v>0</v>
      </c>
      <c r="I90" s="314">
        <f>+'[1]OTCHET'!I567+'[1]OTCHET'!I568+'[1]OTCHET'!I569+'[1]OTCHET'!I570+'[1]OTCHET'!I571+'[1]OTCHET'!I572</f>
        <v>0</v>
      </c>
      <c r="J90" s="315">
        <f>+'[1]OTCHET'!J567+'[1]OTCHET'!J568+'[1]OTCHET'!J569+'[1]OTCHET'!J570+'[1]OTCHET'!J571+'[1]OTCHET'!J572</f>
        <v>0</v>
      </c>
      <c r="K90" s="395"/>
      <c r="L90" s="395"/>
      <c r="M90" s="395"/>
      <c r="N90" s="204"/>
      <c r="O90" s="316" t="s">
        <v>151</v>
      </c>
      <c r="P90" s="381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73">
        <v>330</v>
      </c>
      <c r="B91" s="400" t="s">
        <v>152</v>
      </c>
      <c r="C91" s="400" t="s">
        <v>153</v>
      </c>
      <c r="D91" s="400"/>
      <c r="E91" s="176">
        <f>+'[1]OTCHET'!E573+'[1]OTCHET'!E574+'[1]OTCHET'!E575+'[1]OTCHET'!E576+'[1]OTCHET'!E577+'[1]OTCHET'!E578+'[1]OTCHET'!E579</f>
        <v>0</v>
      </c>
      <c r="F91" s="176">
        <f t="shared" si="12"/>
        <v>0</v>
      </c>
      <c r="G91" s="177">
        <f>+'[1]OTCHET'!G573+'[1]OTCHET'!G574+'[1]OTCHET'!G575+'[1]OTCHET'!G576+'[1]OTCHET'!G577+'[1]OTCHET'!G578+'[1]OTCHET'!G579</f>
        <v>0</v>
      </c>
      <c r="H91" s="178">
        <f>+'[1]OTCHET'!H573+'[1]OTCHET'!H574+'[1]OTCHET'!H575+'[1]OTCHET'!H576+'[1]OTCHET'!H577+'[1]OTCHET'!H578+'[1]OTCHET'!H579</f>
        <v>0</v>
      </c>
      <c r="I91" s="178">
        <f>+'[1]OTCHET'!I573+'[1]OTCHET'!I574+'[1]OTCHET'!I575+'[1]OTCHET'!I576+'[1]OTCHET'!I577+'[1]OTCHET'!I578+'[1]OTCHET'!I579</f>
        <v>0</v>
      </c>
      <c r="J91" s="179">
        <f>+'[1]OTCHET'!J573+'[1]OTCHET'!J574+'[1]OTCHET'!J575+'[1]OTCHET'!J576+'[1]OTCHET'!J577+'[1]OTCHET'!J578+'[1]OTCHET'!J579</f>
        <v>0</v>
      </c>
      <c r="K91" s="401"/>
      <c r="L91" s="401"/>
      <c r="M91" s="401"/>
      <c r="N91" s="204"/>
      <c r="O91" s="180" t="s">
        <v>153</v>
      </c>
      <c r="P91" s="381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73">
        <v>335</v>
      </c>
      <c r="B92" s="270" t="s">
        <v>154</v>
      </c>
      <c r="C92" s="270" t="s">
        <v>155</v>
      </c>
      <c r="D92" s="400"/>
      <c r="E92" s="176">
        <f>+'[1]OTCHET'!E580</f>
        <v>0</v>
      </c>
      <c r="F92" s="176">
        <f t="shared" si="12"/>
        <v>0</v>
      </c>
      <c r="G92" s="177">
        <f>+'[1]OTCHET'!G580</f>
        <v>0</v>
      </c>
      <c r="H92" s="178">
        <f>+'[1]OTCHET'!H580</f>
        <v>0</v>
      </c>
      <c r="I92" s="178">
        <f>+'[1]OTCHET'!I580</f>
        <v>0</v>
      </c>
      <c r="J92" s="179">
        <f>+'[1]OTCHET'!J580</f>
        <v>0</v>
      </c>
      <c r="K92" s="401"/>
      <c r="L92" s="401"/>
      <c r="M92" s="401"/>
      <c r="N92" s="204"/>
      <c r="O92" s="180" t="s">
        <v>155</v>
      </c>
      <c r="P92" s="381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73">
        <v>340</v>
      </c>
      <c r="B93" s="270" t="s">
        <v>156</v>
      </c>
      <c r="C93" s="270" t="s">
        <v>157</v>
      </c>
      <c r="D93" s="270"/>
      <c r="E93" s="176">
        <f>+'[1]OTCHET'!E587+'[1]OTCHET'!E588</f>
        <v>0</v>
      </c>
      <c r="F93" s="176">
        <f t="shared" si="12"/>
        <v>0</v>
      </c>
      <c r="G93" s="177">
        <f>+'[1]OTCHET'!G587+'[1]OTCHET'!G588</f>
        <v>0</v>
      </c>
      <c r="H93" s="178">
        <f>+'[1]OTCHET'!H587+'[1]OTCHET'!H588</f>
        <v>0</v>
      </c>
      <c r="I93" s="178">
        <f>+'[1]OTCHET'!I587+'[1]OTCHET'!I588</f>
        <v>0</v>
      </c>
      <c r="J93" s="179">
        <f>+'[1]OTCHET'!J587+'[1]OTCHET'!J588</f>
        <v>0</v>
      </c>
      <c r="K93" s="401"/>
      <c r="L93" s="401"/>
      <c r="M93" s="401"/>
      <c r="N93" s="204"/>
      <c r="O93" s="180" t="s">
        <v>157</v>
      </c>
      <c r="P93" s="381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5.75">
      <c r="A94" s="373">
        <v>345</v>
      </c>
      <c r="B94" s="270" t="s">
        <v>158</v>
      </c>
      <c r="C94" s="400" t="s">
        <v>159</v>
      </c>
      <c r="D94" s="270"/>
      <c r="E94" s="176">
        <f>+'[1]OTCHET'!E589+'[1]OTCHET'!E590</f>
        <v>0</v>
      </c>
      <c r="F94" s="176">
        <f t="shared" si="12"/>
        <v>0</v>
      </c>
      <c r="G94" s="177">
        <f>+'[1]OTCHET'!G589+'[1]OTCHET'!G590</f>
        <v>0</v>
      </c>
      <c r="H94" s="178">
        <f>+'[1]OTCHET'!H589+'[1]OTCHET'!H590</f>
        <v>0</v>
      </c>
      <c r="I94" s="178">
        <f>+'[1]OTCHET'!I589+'[1]OTCHET'!I590</f>
        <v>0</v>
      </c>
      <c r="J94" s="179">
        <f>+'[1]OTCHET'!J589+'[1]OTCHET'!J590</f>
        <v>0</v>
      </c>
      <c r="K94" s="401"/>
      <c r="L94" s="401"/>
      <c r="M94" s="401"/>
      <c r="N94" s="204"/>
      <c r="O94" s="180" t="s">
        <v>159</v>
      </c>
      <c r="P94" s="381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5.75">
      <c r="A95" s="373">
        <v>350</v>
      </c>
      <c r="B95" s="127" t="s">
        <v>160</v>
      </c>
      <c r="C95" s="127" t="s">
        <v>161</v>
      </c>
      <c r="D95" s="127"/>
      <c r="E95" s="128">
        <f>'[1]OTCHET'!E591</f>
        <v>0</v>
      </c>
      <c r="F95" s="128">
        <f t="shared" si="12"/>
        <v>0</v>
      </c>
      <c r="G95" s="129">
        <f>'[1]OTCHET'!G591</f>
        <v>0</v>
      </c>
      <c r="H95" s="130">
        <f>'[1]OTCHET'!H591</f>
        <v>0</v>
      </c>
      <c r="I95" s="130">
        <f>'[1]OTCHET'!I591</f>
        <v>0</v>
      </c>
      <c r="J95" s="131">
        <f>'[1]OTCHET'!J591</f>
        <v>0</v>
      </c>
      <c r="K95" s="401"/>
      <c r="L95" s="401"/>
      <c r="M95" s="401"/>
      <c r="N95" s="204"/>
      <c r="O95" s="133" t="s">
        <v>161</v>
      </c>
      <c r="P95" s="381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thickBot="1">
      <c r="A96" s="402">
        <v>355</v>
      </c>
      <c r="B96" s="403" t="s">
        <v>162</v>
      </c>
      <c r="C96" s="403" t="s">
        <v>163</v>
      </c>
      <c r="D96" s="403"/>
      <c r="E96" s="404">
        <f>+'[1]OTCHET'!E594</f>
        <v>0</v>
      </c>
      <c r="F96" s="404">
        <f t="shared" si="12"/>
        <v>0</v>
      </c>
      <c r="G96" s="405">
        <f>+'[1]OTCHET'!G594</f>
        <v>0</v>
      </c>
      <c r="H96" s="406">
        <f>+'[1]OTCHET'!H594</f>
        <v>0</v>
      </c>
      <c r="I96" s="406">
        <f>+'[1]OTCHET'!I594</f>
        <v>0</v>
      </c>
      <c r="J96" s="407">
        <f>+'[1]OTCHET'!J594</f>
        <v>0</v>
      </c>
      <c r="K96" s="408"/>
      <c r="L96" s="408"/>
      <c r="M96" s="408"/>
      <c r="N96" s="204"/>
      <c r="O96" s="409" t="s">
        <v>163</v>
      </c>
      <c r="P96" s="410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411" t="s">
        <v>164</v>
      </c>
      <c r="C97" s="411"/>
      <c r="D97" s="411"/>
      <c r="E97" s="412"/>
      <c r="F97" s="412"/>
      <c r="G97" s="412"/>
      <c r="H97" s="412"/>
      <c r="I97" s="412"/>
      <c r="J97" s="412"/>
      <c r="K97" s="114"/>
      <c r="L97" s="114"/>
      <c r="M97" s="114"/>
      <c r="N97" s="413"/>
      <c r="O97" s="411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411" t="s">
        <v>165</v>
      </c>
      <c r="C98" s="411"/>
      <c r="D98" s="411"/>
      <c r="E98" s="412"/>
      <c r="F98" s="412"/>
      <c r="G98" s="412"/>
      <c r="H98" s="412"/>
      <c r="I98" s="412"/>
      <c r="J98" s="412"/>
      <c r="K98" s="114"/>
      <c r="L98" s="114"/>
      <c r="M98" s="114"/>
      <c r="N98" s="413"/>
      <c r="O98" s="41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411" t="s">
        <v>166</v>
      </c>
      <c r="C99" s="411"/>
      <c r="D99" s="411"/>
      <c r="E99" s="412"/>
      <c r="F99" s="412"/>
      <c r="G99" s="412"/>
      <c r="H99" s="412"/>
      <c r="I99" s="412"/>
      <c r="J99" s="414"/>
      <c r="K99" s="415"/>
      <c r="L99" s="415"/>
      <c r="M99" s="415"/>
      <c r="N99" s="413"/>
      <c r="O99" s="411"/>
      <c r="P99" s="223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416" t="s">
        <v>167</v>
      </c>
      <c r="C100" s="417"/>
      <c r="D100" s="417"/>
      <c r="E100" s="412"/>
      <c r="F100" s="412"/>
      <c r="G100" s="412"/>
      <c r="H100" s="412"/>
      <c r="I100" s="412"/>
      <c r="J100" s="414"/>
      <c r="K100" s="415"/>
      <c r="L100" s="415"/>
      <c r="M100" s="415"/>
      <c r="N100" s="413"/>
      <c r="O100" s="417"/>
      <c r="P100" s="223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416"/>
      <c r="C101" s="416"/>
      <c r="D101" s="416"/>
      <c r="E101" s="418"/>
      <c r="F101" s="418"/>
      <c r="G101" s="418"/>
      <c r="H101" s="418"/>
      <c r="I101" s="418"/>
      <c r="J101" s="418"/>
      <c r="K101" s="419"/>
      <c r="L101" s="419"/>
      <c r="M101" s="419"/>
      <c r="N101" s="233"/>
      <c r="O101" s="416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417" t="s">
        <v>168</v>
      </c>
      <c r="C102" s="417"/>
      <c r="D102" s="417"/>
      <c r="E102" s="418"/>
      <c r="F102" s="418"/>
      <c r="G102" s="418"/>
      <c r="H102" s="418"/>
      <c r="I102" s="418"/>
      <c r="J102" s="418"/>
      <c r="K102" s="420"/>
      <c r="L102" s="420"/>
      <c r="M102" s="420"/>
      <c r="N102" s="233"/>
      <c r="O102" s="417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hidden="1" thickBot="1">
      <c r="B103" s="411" t="s">
        <v>166</v>
      </c>
      <c r="C103" s="411"/>
      <c r="D103" s="411"/>
      <c r="E103" s="418"/>
      <c r="F103" s="421"/>
      <c r="G103" s="421"/>
      <c r="H103" s="421"/>
      <c r="I103" s="418"/>
      <c r="J103" s="418"/>
      <c r="K103" s="419"/>
      <c r="L103" s="419"/>
      <c r="M103" s="419"/>
      <c r="N103" s="233"/>
      <c r="O103" s="411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6.5" hidden="1" thickBot="1">
      <c r="B104" s="422" t="s">
        <v>167</v>
      </c>
      <c r="C104" s="416"/>
      <c r="D104" s="416"/>
      <c r="E104" s="418"/>
      <c r="F104" s="421"/>
      <c r="G104" s="421"/>
      <c r="H104" s="421"/>
      <c r="I104" s="418"/>
      <c r="J104" s="418"/>
      <c r="K104" s="419"/>
      <c r="L104" s="419"/>
      <c r="M104" s="420"/>
      <c r="N104" s="423"/>
      <c r="O104" s="416"/>
      <c r="P104" s="126"/>
      <c r="Q104" s="224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5.75">
      <c r="B105" s="424">
        <f>+IF(+SUM(E$65:J$65)=0,0,"Контрола: дефицит/излишък = финансиране с обратен знак (V. + VІ. = 0)")</f>
        <v>0</v>
      </c>
      <c r="C105" s="425"/>
      <c r="D105" s="425"/>
      <c r="E105" s="426">
        <f aca="true" t="shared" si="13" ref="E105:J105">+E$64+E$66</f>
        <v>0</v>
      </c>
      <c r="F105" s="426">
        <f t="shared" si="13"/>
        <v>0</v>
      </c>
      <c r="G105" s="427">
        <f t="shared" si="13"/>
        <v>0</v>
      </c>
      <c r="H105" s="427">
        <f t="shared" si="13"/>
        <v>0</v>
      </c>
      <c r="I105" s="427">
        <f t="shared" si="13"/>
        <v>0</v>
      </c>
      <c r="J105" s="427">
        <f t="shared" si="13"/>
        <v>0</v>
      </c>
      <c r="K105" s="428"/>
      <c r="L105" s="428"/>
      <c r="M105" s="428"/>
      <c r="N105" s="423"/>
      <c r="O105" s="429"/>
      <c r="P105" s="126"/>
      <c r="Q105" s="224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29"/>
      <c r="C106" s="429"/>
      <c r="D106" s="429"/>
      <c r="E106" s="430"/>
      <c r="F106" s="431"/>
      <c r="G106" s="432"/>
      <c r="H106" s="3"/>
      <c r="I106" s="3"/>
      <c r="K106" s="428"/>
      <c r="L106" s="428"/>
      <c r="M106" s="428"/>
      <c r="N106" s="423"/>
      <c r="O106" s="429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9.5" customHeight="1">
      <c r="B107" s="433"/>
      <c r="C107" s="429"/>
      <c r="D107" s="429"/>
      <c r="E107" s="434"/>
      <c r="F107" s="19"/>
      <c r="G107" s="435"/>
      <c r="H107" s="435">
        <f>+'[1]OTCHET'!F605</f>
        <v>0</v>
      </c>
      <c r="I107" s="436"/>
      <c r="J107" s="437">
        <f>+'[1]OTCHET'!B605</f>
        <v>44020</v>
      </c>
      <c r="K107" s="428"/>
      <c r="L107" s="428"/>
      <c r="M107" s="428"/>
      <c r="N107" s="423"/>
      <c r="O107" s="429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5.75">
      <c r="B108" s="438" t="s">
        <v>169</v>
      </c>
      <c r="C108" s="439"/>
      <c r="D108" s="439"/>
      <c r="E108" s="440"/>
      <c r="F108" s="440"/>
      <c r="G108" s="441" t="s">
        <v>170</v>
      </c>
      <c r="H108" s="441"/>
      <c r="I108" s="442"/>
      <c r="J108" s="443" t="s">
        <v>171</v>
      </c>
      <c r="K108" s="428"/>
      <c r="L108" s="428"/>
      <c r="M108" s="428"/>
      <c r="N108" s="423"/>
      <c r="O108" s="429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7.25" customHeight="1">
      <c r="B109" s="444" t="s">
        <v>172</v>
      </c>
      <c r="C109" s="1"/>
      <c r="D109" s="1"/>
      <c r="E109" s="445"/>
      <c r="F109" s="446"/>
      <c r="G109" s="3"/>
      <c r="H109" s="3"/>
      <c r="I109" s="3"/>
      <c r="J109" s="3"/>
      <c r="K109" s="428"/>
      <c r="L109" s="428"/>
      <c r="M109" s="428"/>
      <c r="N109" s="423"/>
      <c r="O109" s="429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7.25" customHeight="1">
      <c r="B110" s="436"/>
      <c r="C110" s="447"/>
      <c r="D110" s="429"/>
      <c r="E110" s="448"/>
      <c r="F110" s="448"/>
      <c r="G110" s="3"/>
      <c r="H110" s="3"/>
      <c r="I110" s="3"/>
      <c r="J110" s="3"/>
      <c r="K110" s="428"/>
      <c r="L110" s="428"/>
      <c r="M110" s="428"/>
      <c r="N110" s="423"/>
      <c r="O110" s="429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9.5" customHeight="1">
      <c r="B111" s="1"/>
      <c r="E111" s="3"/>
      <c r="F111" s="3"/>
      <c r="G111" s="3"/>
      <c r="H111" s="3"/>
      <c r="I111" s="3"/>
      <c r="J111" s="3"/>
      <c r="K111" s="428"/>
      <c r="L111" s="428"/>
      <c r="M111" s="428"/>
      <c r="N111" s="423"/>
      <c r="O111" s="447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5:26" ht="15.75" customHeight="1">
      <c r="E112" s="3"/>
      <c r="F112" s="3"/>
      <c r="G112" s="3"/>
      <c r="H112" s="3"/>
      <c r="I112" s="3"/>
      <c r="J112" s="3"/>
      <c r="K112" s="428"/>
      <c r="L112" s="428"/>
      <c r="M112" s="428"/>
      <c r="N112" s="423"/>
      <c r="O112" s="429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2:26" ht="15.75">
      <c r="B113" s="449" t="s">
        <v>173</v>
      </c>
      <c r="C113" s="429"/>
      <c r="D113" s="429"/>
      <c r="E113" s="446"/>
      <c r="F113" s="446"/>
      <c r="G113" s="3"/>
      <c r="H113" s="449" t="s">
        <v>174</v>
      </c>
      <c r="I113" s="450"/>
      <c r="J113" s="451"/>
      <c r="K113" s="428"/>
      <c r="L113" s="428"/>
      <c r="M113" s="428"/>
      <c r="N113" s="423"/>
      <c r="O113" s="452"/>
      <c r="P113" s="126"/>
      <c r="Q113" s="213"/>
      <c r="R113" s="225"/>
      <c r="S113" s="225"/>
      <c r="T113" s="225"/>
      <c r="U113" s="225"/>
      <c r="V113" s="225"/>
      <c r="W113" s="225"/>
      <c r="X113" s="226"/>
      <c r="Y113" s="225"/>
      <c r="Z113" s="225"/>
    </row>
    <row r="114" spans="5:26" ht="18" customHeight="1">
      <c r="E114" s="448"/>
      <c r="F114" s="448"/>
      <c r="G114" s="453"/>
      <c r="H114" s="3"/>
      <c r="I114" s="448"/>
      <c r="J114" s="448"/>
      <c r="K114" s="428"/>
      <c r="L114" s="428"/>
      <c r="M114" s="428"/>
      <c r="N114" s="423"/>
      <c r="O114" s="454"/>
      <c r="P114" s="126"/>
      <c r="Q114" s="213"/>
      <c r="R114" s="225"/>
      <c r="S114" s="225"/>
      <c r="T114" s="225"/>
      <c r="U114" s="225"/>
      <c r="V114" s="225"/>
      <c r="W114" s="225"/>
      <c r="X114" s="226"/>
      <c r="Y114" s="225"/>
      <c r="Z114" s="225"/>
    </row>
    <row r="115" spans="1:17" ht="12.75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</row>
    <row r="116" spans="1:17" ht="12.75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</row>
    <row r="117" spans="1:17" ht="12.75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</row>
    <row r="118" spans="1:17" ht="12.75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</row>
    <row r="119" spans="1:17" ht="12.75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</row>
    <row r="120" spans="1:17" ht="12.75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</row>
    <row r="121" spans="1:17" ht="12.75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</row>
    <row r="122" spans="1:17" ht="12.75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</row>
    <row r="123" spans="1:17" ht="12.75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</row>
    <row r="124" spans="1:17" ht="12.75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</row>
    <row r="125" spans="1:17" ht="12.75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</row>
    <row r="126" spans="1:17" ht="12.75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</row>
    <row r="127" spans="1:17" ht="12.75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</row>
    <row r="128" spans="1:17" ht="12.75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</row>
    <row r="129" spans="1:17" ht="12.75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</row>
    <row r="130" spans="1:17" ht="12.75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</row>
    <row r="131" spans="1:17" ht="12.75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</row>
    <row r="132" spans="1:17" ht="12.75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</row>
    <row r="133" spans="1:17" ht="12.75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</row>
    <row r="134" spans="1:17" ht="12.75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</row>
    <row r="135" spans="1:17" ht="12.75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</row>
    <row r="136" spans="1:17" ht="12.75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</row>
    <row r="137" spans="1:17" ht="12.75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</row>
    <row r="138" spans="1:17" ht="12.75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</row>
    <row r="139" spans="1:17" ht="12.75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</row>
    <row r="140" spans="1:17" ht="12.75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</row>
    <row r="141" spans="1:17" ht="12.75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</row>
    <row r="142" spans="1:17" ht="12.75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</row>
    <row r="143" spans="1:17" ht="12.75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</row>
    <row r="144" spans="1:17" ht="12.75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</row>
    <row r="145" spans="1:17" ht="12.75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</row>
    <row r="146" spans="1:17" ht="12.75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</row>
    <row r="147" spans="1:17" ht="12.75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</row>
    <row r="148" spans="1:17" ht="12.75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</row>
    <row r="149" spans="1:17" ht="12.75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</row>
    <row r="150" spans="1:17" ht="12.75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</row>
    <row r="151" spans="1:17" ht="12.75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</row>
    <row r="152" spans="1:17" ht="12.75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</row>
    <row r="153" spans="1:17" ht="12.75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</row>
    <row r="154" spans="1:17" ht="12.75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</row>
    <row r="155" spans="1:17" ht="12.75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</row>
    <row r="156" spans="1:17" ht="12.75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</row>
    <row r="157" spans="1:17" ht="12.75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</row>
    <row r="158" spans="1:17" ht="12.75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</row>
    <row r="159" spans="1:17" ht="12.75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</row>
    <row r="160" spans="1:17" ht="12.75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</row>
    <row r="161" spans="1:17" ht="12.75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</row>
    <row r="162" spans="1:17" ht="12.75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</row>
    <row r="163" spans="1:17" ht="12.75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</row>
    <row r="164" spans="1:17" ht="12.75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</row>
    <row r="165" spans="1:17" ht="12.75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</row>
    <row r="166" spans="1:17" ht="12.75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</row>
    <row r="167" spans="1:17" ht="12.75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</row>
    <row r="168" spans="1:17" ht="12.75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</row>
    <row r="169" spans="1:17" ht="12.75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</row>
    <row r="170" spans="1:17" ht="12.75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</row>
    <row r="171" spans="1:17" ht="12.75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</row>
    <row r="172" spans="1:17" ht="12.75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</row>
    <row r="173" spans="1:17" ht="12.75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</row>
    <row r="174" spans="1:17" ht="12.75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</row>
    <row r="175" spans="1:17" ht="12.75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</row>
    <row r="176" spans="1:17" ht="12.75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</row>
    <row r="177" spans="1:17" ht="12.75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</row>
    <row r="178" spans="1:17" ht="12.75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</row>
    <row r="179" spans="1:17" ht="12.75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</row>
    <row r="180" spans="1:17" ht="12.75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</row>
    <row r="181" spans="1:17" ht="12.75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</row>
    <row r="182" spans="1:17" ht="12.75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</row>
    <row r="183" spans="1:17" ht="12.75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</row>
    <row r="184" spans="1:17" ht="12.75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</row>
    <row r="185" spans="1:17" ht="12.75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</row>
    <row r="186" spans="1:17" ht="12.75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</row>
    <row r="187" spans="1:17" ht="12.75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</row>
    <row r="188" spans="1:17" ht="12.75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</row>
    <row r="189" spans="1:17" ht="12.75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</row>
    <row r="190" spans="1:17" ht="12.75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</row>
    <row r="191" spans="1:17" ht="12.75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</row>
    <row r="192" spans="1:17" ht="12.75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</row>
    <row r="193" spans="1:17" ht="12.75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</row>
    <row r="194" spans="1:17" ht="12.75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</row>
    <row r="195" spans="1:17" ht="12.75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</row>
    <row r="196" spans="1:17" ht="12.75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</row>
    <row r="197" spans="1:17" ht="12.75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</row>
    <row r="198" spans="1:17" ht="12.75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</row>
    <row r="199" spans="1:17" ht="12.75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</row>
    <row r="200" spans="1:17" ht="12.75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</row>
    <row r="201" spans="1:17" ht="12.75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</row>
    <row r="202" spans="1:17" ht="12.75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</row>
    <row r="203" spans="1:17" ht="12.75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</row>
    <row r="204" spans="1:17" ht="12.75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</row>
    <row r="205" spans="1:17" ht="12.75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</row>
    <row r="206" spans="1:17" ht="12.75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</row>
    <row r="207" spans="1:17" ht="12.75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</row>
    <row r="208" spans="1:17" ht="12.75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</row>
    <row r="209" spans="1:17" ht="12.75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</row>
    <row r="210" spans="1:17" ht="12.75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</row>
    <row r="211" spans="1:17" ht="12.75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</row>
    <row r="212" spans="1:17" ht="12.75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</row>
    <row r="213" spans="1:17" ht="12.75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</row>
    <row r="214" spans="1:17" ht="12.75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</row>
    <row r="215" spans="1:17" ht="12.75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</row>
    <row r="216" spans="1:17" ht="12.75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</row>
    <row r="217" spans="1:17" ht="12.75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</row>
    <row r="218" spans="1:17" ht="12.75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</row>
    <row r="219" spans="1:17" ht="12.75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</row>
    <row r="220" spans="1:17" ht="12.75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</row>
    <row r="221" spans="1:17" ht="12.75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</row>
    <row r="222" spans="1:17" ht="12.75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</row>
    <row r="223" spans="1:17" ht="12.75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</row>
    <row r="224" spans="1:17" ht="12.75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</row>
    <row r="225" spans="1:17" ht="12.75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</row>
    <row r="226" spans="1:17" ht="12.75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</row>
    <row r="227" spans="1:17" ht="12.75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</row>
    <row r="228" spans="1:17" ht="12.75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</row>
    <row r="229" spans="1:17" ht="12.75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</row>
    <row r="230" spans="1:17" ht="12.75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</row>
    <row r="231" spans="1:17" ht="12.75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</row>
    <row r="232" spans="1:17" ht="12.75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</row>
    <row r="233" spans="1:17" ht="12.75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</row>
    <row r="234" spans="1:17" ht="12.75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</row>
    <row r="235" spans="1:17" ht="12.75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</row>
    <row r="236" spans="1:17" ht="12.75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</row>
    <row r="237" spans="1:17" ht="12.75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</row>
    <row r="238" spans="1:17" ht="12.75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</row>
    <row r="239" spans="1:17" ht="12.75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</row>
    <row r="240" spans="1:17" ht="12.75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</row>
    <row r="241" spans="1:17" ht="12.75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</row>
    <row r="242" spans="1:17" ht="12.75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</row>
    <row r="243" spans="1:17" ht="12.75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</row>
    <row r="244" spans="1:17" ht="12.75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</row>
    <row r="245" spans="1:17" ht="12.75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</row>
    <row r="246" spans="1:17" ht="12.75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</row>
    <row r="247" spans="1:17" ht="12.75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</row>
    <row r="248" spans="1:17" ht="12.75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</row>
    <row r="249" spans="1:17" ht="12.75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</row>
    <row r="250" spans="1:17" ht="12.75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</row>
    <row r="251" spans="1:17" ht="12.75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</row>
    <row r="252" spans="1:17" ht="12.75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</row>
    <row r="253" spans="1:17" ht="12.75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</row>
    <row r="254" spans="1:17" ht="12.75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</row>
    <row r="255" spans="1:17" ht="12.75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</row>
    <row r="256" spans="1:17" ht="12.75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21" operator="notEqual" stopIfTrue="1">
      <formula>0</formula>
    </cfRule>
  </conditionalFormatting>
  <conditionalFormatting sqref="E105:J105">
    <cfRule type="cellIs" priority="20" dxfId="21" operator="notEqual" stopIfTrue="1">
      <formula>0</formula>
    </cfRule>
  </conditionalFormatting>
  <conditionalFormatting sqref="G107:H107 B107">
    <cfRule type="cellIs" priority="19" dxfId="22" operator="equal" stopIfTrue="1">
      <formula>0</formula>
    </cfRule>
  </conditionalFormatting>
  <conditionalFormatting sqref="I114 E110">
    <cfRule type="cellIs" priority="18" dxfId="23" operator="equal" stopIfTrue="1">
      <formula>0</formula>
    </cfRule>
  </conditionalFormatting>
  <conditionalFormatting sqref="J107">
    <cfRule type="cellIs" priority="17" dxfId="24" operator="equal" stopIfTrue="1">
      <formula>0</formula>
    </cfRule>
  </conditionalFormatting>
  <conditionalFormatting sqref="E114:F114">
    <cfRule type="cellIs" priority="16" dxfId="23" operator="equal" stopIfTrue="1">
      <formula>0</formula>
    </cfRule>
  </conditionalFormatting>
  <conditionalFormatting sqref="F15">
    <cfRule type="cellIs" priority="11" dxfId="25" operator="equal" stopIfTrue="1">
      <formula>"Чужди средства"</formula>
    </cfRule>
    <cfRule type="cellIs" priority="12" dxfId="26" operator="equal" stopIfTrue="1">
      <formula>"СЕС - ДМП"</formula>
    </cfRule>
    <cfRule type="cellIs" priority="13" dxfId="27" operator="equal" stopIfTrue="1">
      <formula>"СЕС - РА"</formula>
    </cfRule>
    <cfRule type="cellIs" priority="14" dxfId="28" operator="equal" stopIfTrue="1">
      <formula>"СЕС - ДЕС"</formula>
    </cfRule>
    <cfRule type="cellIs" priority="15" dxfId="29" operator="equal" stopIfTrue="1">
      <formula>"СЕС - КСФ"</formula>
    </cfRule>
  </conditionalFormatting>
  <conditionalFormatting sqref="B105">
    <cfRule type="cellIs" priority="10" dxfId="30" operator="notEqual" stopIfTrue="1">
      <formula>0</formula>
    </cfRule>
  </conditionalFormatting>
  <conditionalFormatting sqref="I11:J11">
    <cfRule type="cellIs" priority="6" dxfId="31" operator="between" stopIfTrue="1">
      <formula>1000000000000</formula>
      <formula>9999999999999990</formula>
    </cfRule>
    <cfRule type="cellIs" priority="7" dxfId="32" operator="between" stopIfTrue="1">
      <formula>10000000000</formula>
      <formula>999999999999</formula>
    </cfRule>
    <cfRule type="cellIs" priority="8" dxfId="33" operator="between" stopIfTrue="1">
      <formula>1000000</formula>
      <formula>99999999</formula>
    </cfRule>
    <cfRule type="cellIs" priority="9" dxfId="34" operator="between" stopIfTrue="1">
      <formula>100</formula>
      <formula>9999</formula>
    </cfRule>
  </conditionalFormatting>
  <conditionalFormatting sqref="E15">
    <cfRule type="cellIs" priority="1" dxfId="25" operator="equal" stopIfTrue="1">
      <formula>"Чужди средства"</formula>
    </cfRule>
    <cfRule type="cellIs" priority="2" dxfId="26" operator="equal" stopIfTrue="1">
      <formula>"СЕС - ДМП"</formula>
    </cfRule>
    <cfRule type="cellIs" priority="3" dxfId="27" operator="equal" stopIfTrue="1">
      <formula>"СЕС - РА"</formula>
    </cfRule>
    <cfRule type="cellIs" priority="4" dxfId="28" operator="equal" stopIfTrue="1">
      <formula>"СЕС - ДЕС"</formula>
    </cfRule>
    <cfRule type="cellIs" priority="5" dxfId="29" operator="equal" stopIfTrue="1">
      <formula>"СЕС - КСФ"</formula>
    </cfRule>
  </conditionalFormatting>
  <dataValidations count="9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">
      <formula1>0</formula1>
    </dataValidation>
    <dataValidation type="whole" operator="lessThanOrEqual" allowBlank="1" showInputMessage="1" showErrorMessage="1" error="въведете цяло отрицателно число" sqref="E91">
      <formula1>0</formula1>
    </dataValidation>
    <dataValidation type="whole" operator="greaterThanOrEqual" allowBlank="1" showInputMessage="1" showErrorMessage="1" error="въведете цяло положително число" sqref="E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2020-07-14T10:48:33Z</dcterms:modified>
  <cp:category/>
  <cp:version/>
  <cp:contentType/>
  <cp:contentStatus/>
</cp:coreProperties>
</file>