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esktop\Месечен отчет\31.05.2019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I86" i="1" s="1"/>
  <c r="H87" i="1"/>
  <c r="G87" i="1"/>
  <c r="F87" i="1" s="1"/>
  <c r="F86" i="1" s="1"/>
  <c r="E87" i="1"/>
  <c r="E86" i="1" s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J77" i="1" s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I79" i="1"/>
  <c r="H79" i="1"/>
  <c r="G79" i="1"/>
  <c r="F79" i="1" s="1"/>
  <c r="E79" i="1"/>
  <c r="J78" i="1"/>
  <c r="I78" i="1"/>
  <c r="I77" i="1" s="1"/>
  <c r="H78" i="1"/>
  <c r="G78" i="1"/>
  <c r="F78" i="1" s="1"/>
  <c r="F77" i="1" s="1"/>
  <c r="E78" i="1"/>
  <c r="E77" i="1" s="1"/>
  <c r="M77" i="1"/>
  <c r="L77" i="1"/>
  <c r="K77" i="1"/>
  <c r="H77" i="1"/>
  <c r="M76" i="1"/>
  <c r="L76" i="1"/>
  <c r="K76" i="1"/>
  <c r="J76" i="1"/>
  <c r="I76" i="1"/>
  <c r="H76" i="1"/>
  <c r="G76" i="1"/>
  <c r="F76" i="1" s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F71" i="1" s="1"/>
  <c r="I71" i="1"/>
  <c r="H71" i="1"/>
  <c r="G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J68" i="1" s="1"/>
  <c r="J66" i="1" s="1"/>
  <c r="I69" i="1"/>
  <c r="H69" i="1"/>
  <c r="H68" i="1" s="1"/>
  <c r="H66" i="1" s="1"/>
  <c r="G69" i="1"/>
  <c r="E69" i="1"/>
  <c r="M68" i="1"/>
  <c r="M66" i="1" s="1"/>
  <c r="K68" i="1"/>
  <c r="I68" i="1"/>
  <c r="I66" i="1" s="1"/>
  <c r="E68" i="1"/>
  <c r="E66" i="1" s="1"/>
  <c r="F67" i="1"/>
  <c r="K66" i="1"/>
  <c r="J63" i="1"/>
  <c r="I63" i="1"/>
  <c r="H63" i="1"/>
  <c r="F63" i="1" s="1"/>
  <c r="G63" i="1"/>
  <c r="E63" i="1"/>
  <c r="J62" i="1"/>
  <c r="J56" i="1" s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H58" i="1"/>
  <c r="G58" i="1"/>
  <c r="F58" i="1" s="1"/>
  <c r="E58" i="1"/>
  <c r="J57" i="1"/>
  <c r="I57" i="1"/>
  <c r="I56" i="1" s="1"/>
  <c r="H57" i="1"/>
  <c r="G57" i="1"/>
  <c r="F57" i="1" s="1"/>
  <c r="E57" i="1"/>
  <c r="E56" i="1" s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F53" i="1" s="1"/>
  <c r="I53" i="1"/>
  <c r="H53" i="1"/>
  <c r="G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F49" i="1" s="1"/>
  <c r="I49" i="1"/>
  <c r="H49" i="1"/>
  <c r="G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F45" i="1" s="1"/>
  <c r="I45" i="1"/>
  <c r="H45" i="1"/>
  <c r="G45" i="1"/>
  <c r="E45" i="1"/>
  <c r="J44" i="1"/>
  <c r="I44" i="1"/>
  <c r="H44" i="1"/>
  <c r="F44" i="1" s="1"/>
  <c r="G44" i="1"/>
  <c r="E44" i="1"/>
  <c r="J43" i="1"/>
  <c r="I43" i="1"/>
  <c r="H43" i="1"/>
  <c r="G43" i="1"/>
  <c r="F43" i="1"/>
  <c r="E43" i="1"/>
  <c r="J42" i="1"/>
  <c r="I42" i="1"/>
  <c r="H42" i="1"/>
  <c r="F42" i="1" s="1"/>
  <c r="G42" i="1"/>
  <c r="E42" i="1"/>
  <c r="J41" i="1"/>
  <c r="I41" i="1"/>
  <c r="H41" i="1"/>
  <c r="G41" i="1"/>
  <c r="F41" i="1"/>
  <c r="E41" i="1"/>
  <c r="J40" i="1"/>
  <c r="I40" i="1"/>
  <c r="H40" i="1"/>
  <c r="H39" i="1" s="1"/>
  <c r="H38" i="1" s="1"/>
  <c r="G40" i="1"/>
  <c r="F40" i="1" s="1"/>
  <c r="F39" i="1" s="1"/>
  <c r="E40" i="1"/>
  <c r="J39" i="1"/>
  <c r="J38" i="1" s="1"/>
  <c r="I39" i="1"/>
  <c r="G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G26" i="1"/>
  <c r="F26" i="1" s="1"/>
  <c r="F25" i="1" s="1"/>
  <c r="E26" i="1"/>
  <c r="E25" i="1" s="1"/>
  <c r="M25" i="1"/>
  <c r="L25" i="1"/>
  <c r="K25" i="1"/>
  <c r="J25" i="1"/>
  <c r="H25" i="1"/>
  <c r="F24" i="1"/>
  <c r="J23" i="1"/>
  <c r="I23" i="1"/>
  <c r="I22" i="1" s="1"/>
  <c r="H23" i="1"/>
  <c r="G23" i="1"/>
  <c r="F23" i="1" s="1"/>
  <c r="E23" i="1"/>
  <c r="E22" i="1" s="1"/>
  <c r="E64" i="1" s="1"/>
  <c r="M22" i="1"/>
  <c r="M64" i="1" s="1"/>
  <c r="M65" i="1" s="1"/>
  <c r="L22" i="1"/>
  <c r="L64" i="1" s="1"/>
  <c r="L65" i="1" s="1"/>
  <c r="K22" i="1"/>
  <c r="K64" i="1" s="1"/>
  <c r="K65" i="1" s="1"/>
  <c r="J22" i="1"/>
  <c r="J64" i="1" s="1"/>
  <c r="H22" i="1"/>
  <c r="H64" i="1" s="1"/>
  <c r="F15" i="1"/>
  <c r="E15" i="1"/>
  <c r="F13" i="1"/>
  <c r="E13" i="1"/>
  <c r="B13" i="1"/>
  <c r="I11" i="1"/>
  <c r="H11" i="1"/>
  <c r="F11" i="1"/>
  <c r="B11" i="1"/>
  <c r="B8" i="1"/>
  <c r="J65" i="1" l="1"/>
  <c r="J105" i="1"/>
  <c r="F38" i="1"/>
  <c r="E105" i="1"/>
  <c r="E65" i="1"/>
  <c r="F22" i="1"/>
  <c r="H105" i="1"/>
  <c r="H65" i="1"/>
  <c r="I64" i="1"/>
  <c r="F56" i="1"/>
  <c r="G25" i="1"/>
  <c r="G22" i="1" s="1"/>
  <c r="G68" i="1"/>
  <c r="F69" i="1"/>
  <c r="F68" i="1" s="1"/>
  <c r="F66" i="1" s="1"/>
  <c r="G56" i="1"/>
  <c r="G77" i="1"/>
  <c r="G86" i="1"/>
  <c r="F64" i="1" l="1"/>
  <c r="I105" i="1"/>
  <c r="I65" i="1"/>
  <c r="G66" i="1"/>
  <c r="G64" i="1"/>
  <c r="F65" i="1" l="1"/>
  <c r="F105" i="1"/>
  <c r="G65" i="1"/>
  <c r="G105" i="1"/>
  <c r="B105" i="1" l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<sst xmlns="http://schemas.openxmlformats.org/spreadsheetml/2006/main" count="247" uniqueCount="175">
  <si>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</si>
  <si>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</si>
  <si>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</si>
  <si>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</si>
  <si>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</si>
  <si>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</si>
  <si>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</si>
  <si>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</si>
  <si>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2019 г.</t>
  </si>
  <si>
    <t>ОТЧЕТ               2019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</si>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</sst>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esktop/&#1052;&#1077;&#1089;&#1077;&#1095;&#1077;&#1085;%20&#1086;&#1090;&#1095;&#1077;&#1090;/31.05.2019/&#1079;&#1072;%20&#1052;&#1060;/B1_2019_05_23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</v>
          </cell>
          <cell r="F9">
            <v>43616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29540827</v>
          </cell>
          <cell r="H544">
            <v>0</v>
          </cell>
          <cell r="I544">
            <v>0</v>
          </cell>
          <cell r="J544">
            <v>0</v>
          </cell>
        </row>
        <row r="567">
          <cell r="G567">
            <v>168816</v>
          </cell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G573">
            <v>-216533</v>
          </cell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181312081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-210805191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0">
          <cell r="G600" t="str">
            <v>ИВАН ИВАНОВ</v>
          </cell>
        </row>
        <row r="603">
          <cell r="D603" t="str">
            <v>НЕДКА ЕНЧЕВА</v>
          </cell>
          <cell r="G603" t="str">
            <v>ИВАН МАРКОВ</v>
          </cell>
        </row>
        <row r="605">
          <cell r="B605" t="str">
            <v>07.06.2019 г.</v>
          </cell>
          <cell r="E605">
            <v>9409452</v>
          </cell>
          <cell r="H605" t="str">
            <v>nencheva@mtitc.government.bg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Социален асистент</v>
          </cell>
          <cell r="C162">
            <v>5561</v>
          </cell>
        </row>
        <row r="163">
          <cell r="B163" t="str">
            <v>562 Личен асистент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7900</v>
          </cell>
          <cell r="B356" t="str">
            <v>Министерство за Българското председателство на Съвета на Европейския съюз 2018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1735</v>
          </cell>
          <cell r="B386" t="str">
            <v>Медицински университет - Плевен</v>
          </cell>
        </row>
        <row r="387">
          <cell r="A387" t="str">
            <v>1741</v>
          </cell>
          <cell r="B387" t="str">
            <v>Университет за национално и световно стопанство - София</v>
          </cell>
        </row>
        <row r="388">
          <cell r="A388" t="str">
            <v>1742</v>
          </cell>
          <cell r="B388" t="str">
            <v>Икономически университет - Варна</v>
          </cell>
        </row>
        <row r="389">
          <cell r="A389" t="str">
            <v>1743</v>
          </cell>
          <cell r="B389" t="str">
            <v>Стопанска академия "Димитър Ценов" - Свищов</v>
          </cell>
        </row>
        <row r="390">
          <cell r="A390" t="str">
            <v>1751</v>
          </cell>
          <cell r="B390" t="str">
            <v>Държавна музикална академия "Панчо Владигеров" - София</v>
          </cell>
        </row>
        <row r="391">
          <cell r="A391" t="str">
            <v>1752</v>
          </cell>
          <cell r="B391" t="str">
            <v>Национална академия за театрално и филмово изкуство "Кр. Сарафов" - София</v>
          </cell>
        </row>
        <row r="392">
          <cell r="A392" t="str">
            <v>1753</v>
          </cell>
          <cell r="B392" t="str">
            <v>Национална художествена академия - София</v>
          </cell>
        </row>
        <row r="393">
          <cell r="A393" t="str">
            <v>1754</v>
          </cell>
          <cell r="B393" t="str">
            <v>Академия за музикално, танцово и изобразително изкуство - Пловдив</v>
          </cell>
        </row>
        <row r="394">
          <cell r="A394" t="str">
            <v>1759</v>
          </cell>
          <cell r="B394" t="str">
            <v>Национална спортна академия "Васил Левски" - София</v>
          </cell>
        </row>
        <row r="395">
          <cell r="A395" t="str">
            <v>1767</v>
          </cell>
          <cell r="B395" t="str">
            <v>Висше строително училище "Любен Каравелов" - София</v>
          </cell>
        </row>
        <row r="396">
          <cell r="A396" t="str">
            <v>1768</v>
          </cell>
          <cell r="B396" t="str">
            <v>Висше транспортно училище "Тодор Каблешков" - София</v>
          </cell>
        </row>
        <row r="397">
          <cell r="A397" t="str">
            <v>1771</v>
          </cell>
          <cell r="B397" t="str">
            <v xml:space="preserve">Университет по библиотекознание и информационни технологии - София </v>
          </cell>
        </row>
        <row r="398">
          <cell r="A398" t="str">
            <v>1772</v>
          </cell>
          <cell r="B398" t="str">
            <v>Висше училище по телекомуникации и пощи - София</v>
          </cell>
        </row>
        <row r="399">
          <cell r="A399" t="str">
            <v>1790</v>
          </cell>
          <cell r="B399" t="str">
            <v>Българска академия на науките - София</v>
          </cell>
        </row>
        <row r="400">
          <cell r="A400" t="str">
            <v/>
          </cell>
          <cell r="B400" t="str">
            <v xml:space="preserve">        А.2.1.б) кодове на ДВУ и ВА "Г. С. Раковски", финансирани от Министерството на отбраната</v>
          </cell>
        </row>
        <row r="401">
          <cell r="A401" t="str">
            <v>1281</v>
          </cell>
          <cell r="B401" t="str">
            <v>Военна академия "Г. С. Раковски" - София</v>
          </cell>
        </row>
        <row r="402">
          <cell r="A402" t="str">
            <v>1282</v>
          </cell>
          <cell r="B402" t="str">
            <v>Национален военен университет "Васил Левски" - Велико Търново</v>
          </cell>
        </row>
        <row r="403">
          <cell r="A403" t="str">
            <v>1283</v>
          </cell>
          <cell r="B403" t="str">
            <v>Висше военноморско училище "Н. Й. Вапцаров" - Варна</v>
          </cell>
        </row>
        <row r="404">
          <cell r="B404" t="str">
            <v xml:space="preserve">        А.2.1.в) код на Селскостопанската академия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43496</v>
          </cell>
        </row>
        <row r="723">
          <cell r="B723">
            <v>43524</v>
          </cell>
        </row>
        <row r="724">
          <cell r="B724">
            <v>43555</v>
          </cell>
        </row>
        <row r="725">
          <cell r="B725">
            <v>43585</v>
          </cell>
        </row>
        <row r="726">
          <cell r="B726">
            <v>43616</v>
          </cell>
        </row>
        <row r="727">
          <cell r="B727">
            <v>43646</v>
          </cell>
        </row>
        <row r="728">
          <cell r="B728">
            <v>43677</v>
          </cell>
        </row>
        <row r="729">
          <cell r="B729">
            <v>43708</v>
          </cell>
        </row>
        <row r="730">
          <cell r="B730">
            <v>43738</v>
          </cell>
        </row>
        <row r="731">
          <cell r="B731">
            <v>43769</v>
          </cell>
        </row>
        <row r="732">
          <cell r="B732">
            <v>43799</v>
          </cell>
        </row>
        <row r="733">
          <cell r="B733">
            <v>43830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6"/>
  <sheetViews>
    <sheetView showZeros="0" tabSelected="1" topLeftCell="B13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43616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[1]OTCHET!E112+[1]OTCHET!E121+[1]OTCHET!E137+[1]OTCHET!E138</f>
        <v>0</v>
      </c>
      <c r="F32" s="176">
        <f t="shared" si="1"/>
        <v>0</v>
      </c>
      <c r="G32" s="177">
        <f>[1]OTCHET!G112+[1]OTCHET!G121+[1]OTCHET!G137+[1]OTCHET!G138</f>
        <v>0</v>
      </c>
      <c r="H32" s="178">
        <f>[1]OTCHET!H112+[1]OTCHET!H121+[1]OTCHET!H137+[1]OTCHET!H138</f>
        <v>0</v>
      </c>
      <c r="I32" s="178">
        <f>[1]OTCHET!I112+[1]OTCHET!I121+[1]OTCHET!I137+[1]OTCHET!I138</f>
        <v>0</v>
      </c>
      <c r="J32" s="179">
        <f>[1]OTCHET!J112+[1]OTCHET!J121+[1]OTCHET!J137+[1]OTCHET!J138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[1]OTCHET!E125</f>
        <v>0</v>
      </c>
      <c r="F33" s="128">
        <f t="shared" si="1"/>
        <v>0</v>
      </c>
      <c r="G33" s="129">
        <f>[1]OTCHET!G125</f>
        <v>0</v>
      </c>
      <c r="H33" s="130">
        <f>[1]OTCHET!H125</f>
        <v>0</v>
      </c>
      <c r="I33" s="130">
        <f>[1]OTCHET!I125</f>
        <v>0</v>
      </c>
      <c r="J33" s="131">
        <f>[1]OTCHET!J125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+[1]OTCHET!E139</f>
        <v>0</v>
      </c>
      <c r="F36" s="199">
        <f t="shared" si="1"/>
        <v>0</v>
      </c>
      <c r="G36" s="200">
        <f>+[1]OTCHET!G139</f>
        <v>0</v>
      </c>
      <c r="H36" s="201">
        <f>+[1]OTCHET!H139</f>
        <v>0</v>
      </c>
      <c r="I36" s="201">
        <f>+[1]OTCHET!I139</f>
        <v>0</v>
      </c>
      <c r="J36" s="202">
        <f>+[1]OTCHET!J139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[1]OTCHET!E142+[1]OTCHET!E151+[1]OTCHET!E160</f>
        <v>0</v>
      </c>
      <c r="F37" s="207">
        <f t="shared" si="1"/>
        <v>0</v>
      </c>
      <c r="G37" s="208">
        <f>[1]OTCHET!G142+[1]OTCHET!G151+[1]OTCHET!G160</f>
        <v>0</v>
      </c>
      <c r="H37" s="209">
        <f>[1]OTCHET!H142+[1]OTCHET!H151+[1]OTCHET!H160</f>
        <v>0</v>
      </c>
      <c r="I37" s="209">
        <f>[1]OTCHET!I142+[1]OTCHET!I151+[1]OTCHET!I160</f>
        <v>0</v>
      </c>
      <c r="J37" s="210">
        <f>[1]OTCHET!J142+[1]OTCHET!J151+[1]OTCHET!J160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0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0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0</v>
      </c>
      <c r="F43" s="258">
        <f t="shared" si="1"/>
        <v>0</v>
      </c>
      <c r="G43" s="259">
        <f>+[1]OTCHET!G205+[1]OTCHET!G223+[1]OTCHET!G271</f>
        <v>0</v>
      </c>
      <c r="H43" s="260">
        <f>+[1]OTCHET!H205+[1]OTCHET!H223+[1]OTCHET!H271</f>
        <v>0</v>
      </c>
      <c r="I43" s="260">
        <f>+[1]OTCHET!I205+[1]OTCHET!I223+[1]OTCHET!I271</f>
        <v>0</v>
      </c>
      <c r="J43" s="261">
        <f>+[1]OTCHET!J205+[1]OTCHET!J223+[1]OTCHET!J271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0</v>
      </c>
      <c r="F49" s="176">
        <f t="shared" si="1"/>
        <v>0</v>
      </c>
      <c r="G49" s="177">
        <f>[1]OTCHET!G275+[1]OTCHET!G276+[1]OTCHET!G284+[1]OTCHET!G287</f>
        <v>0</v>
      </c>
      <c r="H49" s="178">
        <f>[1]OTCHET!H275+[1]OTCHET!H276+[1]OTCHET!H284+[1]OTCHET!H287</f>
        <v>0</v>
      </c>
      <c r="I49" s="178">
        <f>[1]OTCHET!I275+[1]OTCHET!I276+[1]OTCHET!I284+[1]OTCHET!I287</f>
        <v>0</v>
      </c>
      <c r="J49" s="179">
        <f>[1]OTCHET!J275+[1]OTCHET!J276+[1]OTCHET!J284+[1]OTCHET!J287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0</v>
      </c>
      <c r="F57" s="307">
        <f t="shared" si="1"/>
        <v>0</v>
      </c>
      <c r="G57" s="308">
        <f>+[1]OTCHET!G361+[1]OTCHET!G375+[1]OTCHET!G388</f>
        <v>0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0</v>
      </c>
      <c r="F58" s="312">
        <f t="shared" si="1"/>
        <v>0</v>
      </c>
      <c r="G58" s="313">
        <f>+[1]OTCHET!G383+[1]OTCHET!G391+[1]OTCHET!G396+[1]OTCHET!G399+[1]OTCHET!G402+[1]OTCHET!G405+[1]OTCHET!G406+[1]OTCHET!G409+[1]OTCHET!G422+[1]OTCHET!G423+[1]OTCHET!G424+[1]OTCHET!G425+[1]OTCHET!G426</f>
        <v>0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0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29540827</v>
      </c>
      <c r="G86" s="318">
        <f t="shared" ref="G86:M86" si="11">+G87+G88</f>
        <v>29540827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29540827</v>
      </c>
      <c r="G88" s="391">
        <f>+[1]OTCHET!G521+[1]OTCHET!G524+[1]OTCHET!G544</f>
        <v>29540827</v>
      </c>
      <c r="H88" s="392">
        <f>+[1]OTCHET!H521+[1]OTCHET!H524+[1]OTCHET!H544</f>
        <v>0</v>
      </c>
      <c r="I88" s="392">
        <f>+[1]OTCHET!I521+[1]OTCHET!I524+[1]OTCHET!I544</f>
        <v>0</v>
      </c>
      <c r="J88" s="393">
        <f>+[1]OTCHET!J521+[1]OTCHET!J524+[1]OTCHET!J544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0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168816</v>
      </c>
      <c r="G90" s="313">
        <f>+[1]OTCHET!G567+[1]OTCHET!G568+[1]OTCHET!G569+[1]OTCHET!G570+[1]OTCHET!G571+[1]OTCHET!G572</f>
        <v>168816</v>
      </c>
      <c r="H90" s="314">
        <f>+[1]OTCHET!H567+[1]OTCHET!H568+[1]OTCHET!H569+[1]OTCHET!H570+[1]OTCHET!H571+[1]OTCHET!H572</f>
        <v>0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-216533</v>
      </c>
      <c r="G91" s="177">
        <f>+[1]OTCHET!G573+[1]OTCHET!G574+[1]OTCHET!G575+[1]OTCHET!G576+[1]OTCHET!G577+[1]OTCHET!G578+[1]OTCHET!G579</f>
        <v>-216533</v>
      </c>
      <c r="H91" s="178">
        <f>+[1]OTCHET!H573+[1]OTCHET!H574+[1]OTCHET!H575+[1]OTCHET!H576+[1]OTCHET!H577+[1]OTCHET!H578+[1]OTCHET!H579</f>
        <v>0</v>
      </c>
      <c r="I91" s="178">
        <f>+[1]OTCHET!I573+[1]OTCHET!I574+[1]OTCHET!I575+[1]OTCHET!I576+[1]OTCHET!I577+[1]OTCHET!I578+[1]OTCHET!I579</f>
        <v>0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0</v>
      </c>
      <c r="G92" s="177">
        <f>+[1]OTCHET!G580</f>
        <v>0</v>
      </c>
      <c r="H92" s="178">
        <f>+[1]OTCHET!H580</f>
        <v>0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181312081</v>
      </c>
      <c r="G93" s="177">
        <f>+[1]OTCHET!G587+[1]OTCHET!G588</f>
        <v>181312081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-210805191</v>
      </c>
      <c r="G94" s="177">
        <f>+[1]OTCHET!G589+[1]OTCHET!G590</f>
        <v>-210805191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0</v>
      </c>
      <c r="H95" s="130">
        <f>[1]OTCHET!H591</f>
        <v>0</v>
      </c>
      <c r="I95" s="130">
        <f>[1]OTCHET!I591</f>
        <v>0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0</v>
      </c>
      <c r="H96" s="406">
        <f>+[1]OTCHET!H594</f>
        <v>0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 t="str">
        <f>+[1]OTCHET!H605</f>
        <v>nencheva@mtitc.government.bg</v>
      </c>
      <c r="C107" s="429"/>
      <c r="D107" s="429"/>
      <c r="E107" s="434"/>
      <c r="F107" s="19"/>
      <c r="G107" s="435">
        <f>+[1]OTCHET!E605</f>
        <v>9409452</v>
      </c>
      <c r="H107" s="435">
        <f>+[1]OTCHET!F605</f>
        <v>0</v>
      </c>
      <c r="I107" s="436"/>
      <c r="J107" s="437" t="str">
        <f>+[1]OTCHET!B605</f>
        <v>07.06.2019 г.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+[1]OTCHET!D603</f>
        <v>НЕДКА ЕНЧЕВА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 t="str">
        <f>+[1]OTCHET!G600</f>
        <v>ИВАН ИВАНОВ</v>
      </c>
      <c r="F114" s="448"/>
      <c r="G114" s="453"/>
      <c r="H114" s="3"/>
      <c r="I114" s="448" t="str">
        <f>+[1]OTCHET!G603</f>
        <v>ИВАН МАРКОВ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2019-06-20T08:06:45Z</dcterms:created>
  <dcterms:modified xsi:type="dcterms:W3CDTF">2019-06-20T08:06:56Z</dcterms:modified>
</cp:coreProperties>
</file>