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0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I86" i="1"/>
  <c r="F86" i="1" s="1"/>
  <c r="H86" i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J75" i="1" s="1"/>
  <c r="I77" i="1"/>
  <c r="F77" i="1" s="1"/>
  <c r="H77" i="1"/>
  <c r="G77" i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F65" i="1"/>
  <c r="K64" i="1"/>
  <c r="J61" i="1"/>
  <c r="I61" i="1"/>
  <c r="H61" i="1"/>
  <c r="F61" i="1" s="1"/>
  <c r="G61" i="1"/>
  <c r="E61" i="1"/>
  <c r="J60" i="1"/>
  <c r="I60" i="1"/>
  <c r="H60" i="1"/>
  <c r="G60" i="1"/>
  <c r="F60" i="1"/>
  <c r="E60" i="1"/>
  <c r="F59" i="1"/>
  <c r="J58" i="1"/>
  <c r="I58" i="1"/>
  <c r="F58" i="1" s="1"/>
  <c r="H58" i="1"/>
  <c r="G58" i="1"/>
  <c r="E58" i="1"/>
  <c r="J57" i="1"/>
  <c r="I57" i="1"/>
  <c r="H57" i="1"/>
  <c r="G57" i="1"/>
  <c r="F57" i="1" s="1"/>
  <c r="E57" i="1"/>
  <c r="J56" i="1"/>
  <c r="J54" i="1" s="1"/>
  <c r="I56" i="1"/>
  <c r="F56" i="1" s="1"/>
  <c r="H56" i="1"/>
  <c r="G56" i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I38" i="1" s="1"/>
  <c r="H44" i="1"/>
  <c r="F44" i="1" s="1"/>
  <c r="F38" i="1" s="1"/>
  <c r="G44" i="1"/>
  <c r="E44" i="1"/>
  <c r="E38" i="1" s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I39" i="1"/>
  <c r="H39" i="1"/>
  <c r="G39" i="1"/>
  <c r="F39" i="1"/>
  <c r="E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2" i="1" s="1"/>
  <c r="M22" i="1"/>
  <c r="M62" i="1" s="1"/>
  <c r="L22" i="1"/>
  <c r="L62" i="1" s="1"/>
  <c r="K22" i="1"/>
  <c r="K62" i="1" s="1"/>
  <c r="K63" i="1" s="1"/>
  <c r="J22" i="1"/>
  <c r="J62" i="1" s="1"/>
  <c r="F15" i="1"/>
  <c r="E15" i="1"/>
  <c r="F13" i="1"/>
  <c r="E13" i="1"/>
  <c r="B13" i="1"/>
  <c r="I11" i="1"/>
  <c r="H11" i="1"/>
  <c r="F11" i="1"/>
  <c r="B11" i="1"/>
  <c r="B8" i="1"/>
  <c r="J103" i="1" l="1"/>
  <c r="J63" i="1"/>
  <c r="L63" i="1"/>
  <c r="F54" i="1"/>
  <c r="F75" i="1"/>
  <c r="M63" i="1"/>
  <c r="I22" i="1"/>
  <c r="E64" i="1"/>
  <c r="E63" i="1" s="1"/>
  <c r="G25" i="1"/>
  <c r="G22" i="1" s="1"/>
  <c r="F26" i="1"/>
  <c r="F25" i="1" s="1"/>
  <c r="H38" i="1"/>
  <c r="H62" i="1" s="1"/>
  <c r="I54" i="1"/>
  <c r="I75" i="1"/>
  <c r="I64" i="1" s="1"/>
  <c r="I84" i="1"/>
  <c r="G66" i="1"/>
  <c r="F67" i="1"/>
  <c r="F66" i="1" s="1"/>
  <c r="F64" i="1" s="1"/>
  <c r="F23" i="1"/>
  <c r="G54" i="1"/>
  <c r="G75" i="1"/>
  <c r="G84" i="1"/>
  <c r="H63" i="1" l="1"/>
  <c r="H103" i="1"/>
  <c r="I62" i="1"/>
  <c r="E103" i="1"/>
  <c r="G64" i="1"/>
  <c r="F22" i="1"/>
  <c r="F62" i="1" s="1"/>
  <c r="G62" i="1"/>
  <c r="F103" i="1" l="1"/>
  <c r="F63" i="1"/>
  <c r="G63" i="1"/>
  <c r="G103" i="1"/>
  <c r="I103" i="1"/>
  <c r="I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<sst xmlns="http://schemas.openxmlformats.org/spreadsheetml/2006/main" count="241" uniqueCount="172">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</sst>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0.2017/B1_2017_10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43039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2415501</v>
          </cell>
          <cell r="G75">
            <v>412103</v>
          </cell>
          <cell r="H75">
            <v>1600326</v>
          </cell>
          <cell r="I75">
            <v>7058</v>
          </cell>
          <cell r="J75">
            <v>0</v>
          </cell>
        </row>
        <row r="78">
          <cell r="E78">
            <v>421600</v>
          </cell>
          <cell r="G78">
            <v>101831</v>
          </cell>
          <cell r="I78">
            <v>727</v>
          </cell>
        </row>
        <row r="79">
          <cell r="E79">
            <v>385360</v>
          </cell>
          <cell r="G79">
            <v>309539</v>
          </cell>
          <cell r="I79">
            <v>6331</v>
          </cell>
        </row>
        <row r="90">
          <cell r="E90">
            <v>22417200</v>
          </cell>
          <cell r="G90">
            <v>14643028</v>
          </cell>
          <cell r="H90">
            <v>781745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2617472</v>
          </cell>
          <cell r="H108">
            <v>0</v>
          </cell>
          <cell r="I108">
            <v>386</v>
          </cell>
          <cell r="J108">
            <v>1003844</v>
          </cell>
        </row>
        <row r="112">
          <cell r="E112">
            <v>100341</v>
          </cell>
          <cell r="G112">
            <v>19302</v>
          </cell>
          <cell r="H112">
            <v>41763</v>
          </cell>
          <cell r="I112">
            <v>563</v>
          </cell>
          <cell r="J112">
            <v>-1005622</v>
          </cell>
        </row>
        <row r="120">
          <cell r="E120">
            <v>0</v>
          </cell>
          <cell r="G120">
            <v>-10065274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887304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36778396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2311</v>
          </cell>
          <cell r="H141">
            <v>-4612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22452167</v>
          </cell>
          <cell r="G186">
            <v>15602874</v>
          </cell>
          <cell r="H186">
            <v>0</v>
          </cell>
          <cell r="I186">
            <v>160213</v>
          </cell>
          <cell r="J186">
            <v>3021594</v>
          </cell>
        </row>
        <row r="189">
          <cell r="E189">
            <v>2176994</v>
          </cell>
          <cell r="G189">
            <v>1735808</v>
          </cell>
          <cell r="H189">
            <v>0</v>
          </cell>
          <cell r="I189">
            <v>18223</v>
          </cell>
          <cell r="J189">
            <v>153589</v>
          </cell>
        </row>
        <row r="195">
          <cell r="E195">
            <v>5941948</v>
          </cell>
          <cell r="G195">
            <v>0</v>
          </cell>
          <cell r="H195">
            <v>0</v>
          </cell>
          <cell r="I195">
            <v>0</v>
          </cell>
          <cell r="J195">
            <v>5031378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21384207</v>
          </cell>
          <cell r="G204">
            <v>12830623</v>
          </cell>
          <cell r="H204">
            <v>-62633</v>
          </cell>
          <cell r="I204">
            <v>1014290</v>
          </cell>
          <cell r="J204">
            <v>0</v>
          </cell>
        </row>
        <row r="222">
          <cell r="E222">
            <v>492400</v>
          </cell>
          <cell r="G222">
            <v>262423</v>
          </cell>
          <cell r="H222">
            <v>0</v>
          </cell>
          <cell r="I222">
            <v>13683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7425694</v>
          </cell>
          <cell r="G237">
            <v>6057459</v>
          </cell>
          <cell r="H237">
            <v>1608501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216000000</v>
          </cell>
          <cell r="G265">
            <v>184149947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1347563</v>
          </cell>
          <cell r="G271">
            <v>223235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3721355</v>
          </cell>
          <cell r="G275">
            <v>713097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8864286</v>
          </cell>
          <cell r="G276">
            <v>6146206</v>
          </cell>
          <cell r="H276">
            <v>0</v>
          </cell>
          <cell r="I276">
            <v>402</v>
          </cell>
          <cell r="J276">
            <v>0</v>
          </cell>
        </row>
        <row r="284">
          <cell r="E284">
            <v>374611</v>
          </cell>
          <cell r="G284">
            <v>187337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35000000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318497763</v>
          </cell>
          <cell r="G371">
            <v>217365155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13617832</v>
          </cell>
          <cell r="G387">
            <v>18316859</v>
          </cell>
          <cell r="H387">
            <v>0</v>
          </cell>
          <cell r="I387">
            <v>0</v>
          </cell>
          <cell r="J387">
            <v>1778</v>
          </cell>
        </row>
        <row r="392">
          <cell r="E392">
            <v>-16156859</v>
          </cell>
          <cell r="G392">
            <v>-4862054</v>
          </cell>
          <cell r="H392">
            <v>0</v>
          </cell>
          <cell r="I392">
            <v>-81768</v>
          </cell>
          <cell r="J392">
            <v>-14642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8839220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5">
          <cell r="E465">
            <v>-62000000</v>
          </cell>
          <cell r="G465">
            <v>-62000000</v>
          </cell>
        </row>
        <row r="466">
          <cell r="E466">
            <v>35000000</v>
          </cell>
          <cell r="G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E476">
            <v>5364109</v>
          </cell>
          <cell r="H476">
            <v>5340549</v>
          </cell>
        </row>
        <row r="489">
          <cell r="E489">
            <v>-24243662</v>
          </cell>
          <cell r="G489">
            <v>-20835383</v>
          </cell>
          <cell r="H489">
            <v>-5364109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-112104</v>
          </cell>
          <cell r="H520">
            <v>584669</v>
          </cell>
          <cell r="I520">
            <v>-35646</v>
          </cell>
          <cell r="J520">
            <v>-22328</v>
          </cell>
        </row>
        <row r="527">
          <cell r="E527">
            <v>0</v>
          </cell>
          <cell r="G527">
            <v>479784</v>
          </cell>
          <cell r="H527">
            <v>0</v>
          </cell>
          <cell r="I527">
            <v>0</v>
          </cell>
          <cell r="J527">
            <v>-593983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74794</v>
          </cell>
          <cell r="H540">
            <v>12</v>
          </cell>
          <cell r="I540">
            <v>660</v>
          </cell>
          <cell r="J540">
            <v>-1706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-4050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-639378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-57346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-83597</v>
          </cell>
          <cell r="J574">
            <v>0</v>
          </cell>
        </row>
        <row r="575">
          <cell r="G575">
            <v>-69407</v>
          </cell>
          <cell r="I575">
            <v>0</v>
          </cell>
        </row>
        <row r="576">
          <cell r="G576">
            <v>0</v>
          </cell>
          <cell r="H576">
            <v>-931</v>
          </cell>
          <cell r="I576">
            <v>-7688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-224665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-752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-738475</v>
          </cell>
          <cell r="H587">
            <v>-725714</v>
          </cell>
          <cell r="I587">
            <v>1464189</v>
          </cell>
          <cell r="J587">
            <v>0</v>
          </cell>
        </row>
        <row r="590">
          <cell r="E590">
            <v>0</v>
          </cell>
          <cell r="G590">
            <v>132739</v>
          </cell>
          <cell r="H590">
            <v>-725714</v>
          </cell>
          <cell r="I590">
            <v>592975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43016</v>
          </cell>
          <cell r="E601" t="str">
            <v>02 / 9409 533</v>
          </cell>
          <cell r="H601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G105" sqref="G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43039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55102042</v>
      </c>
      <c r="F22" s="110">
        <f t="shared" si="0"/>
        <v>47720093</v>
      </c>
      <c r="G22" s="111">
        <f t="shared" si="0"/>
        <v>45294642</v>
      </c>
      <c r="H22" s="112">
        <f t="shared" si="0"/>
        <v>2419222</v>
      </c>
      <c r="I22" s="112">
        <f t="shared" si="0"/>
        <v>8007</v>
      </c>
      <c r="J22" s="113">
        <f t="shared" si="0"/>
        <v>-1778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55102042</v>
      </c>
      <c r="F25" s="135">
        <f>+F26+F30+F31+F32+F33</f>
        <v>47722394</v>
      </c>
      <c r="G25" s="136">
        <f t="shared" ref="G25:M25" si="2">+G26+G30+G31+G32+G33</f>
        <v>45292331</v>
      </c>
      <c r="H25" s="137">
        <f>+H26+H30+H31+H32+H33</f>
        <v>2423834</v>
      </c>
      <c r="I25" s="137">
        <f>+I26+I30+I31+I32+I33</f>
        <v>8007</v>
      </c>
      <c r="J25" s="138">
        <f>+J26+J30+J31+J32+J33</f>
        <v>-1778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2415501</v>
      </c>
      <c r="F26" s="141">
        <f t="shared" si="1"/>
        <v>2019487</v>
      </c>
      <c r="G26" s="142">
        <f>[1]OTCHET!G75</f>
        <v>412103</v>
      </c>
      <c r="H26" s="143">
        <f>[1]OTCHET!H75</f>
        <v>1600326</v>
      </c>
      <c r="I26" s="143">
        <f>[1]OTCHET!I75</f>
        <v>7058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421600</v>
      </c>
      <c r="F28" s="156">
        <f t="shared" si="1"/>
        <v>102558</v>
      </c>
      <c r="G28" s="157">
        <f>[1]OTCHET!G78</f>
        <v>101831</v>
      </c>
      <c r="H28" s="158">
        <f>[1]OTCHET!H78</f>
        <v>0</v>
      </c>
      <c r="I28" s="158">
        <f>[1]OTCHET!I78</f>
        <v>727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385360</v>
      </c>
      <c r="F29" s="164">
        <f t="shared" si="1"/>
        <v>315870</v>
      </c>
      <c r="G29" s="165">
        <f>+[1]OTCHET!G79+[1]OTCHET!G80</f>
        <v>309539</v>
      </c>
      <c r="H29" s="166">
        <f>+[1]OTCHET!H79+[1]OTCHET!H80</f>
        <v>0</v>
      </c>
      <c r="I29" s="166">
        <f>+[1]OTCHET!I79+[1]OTCHET!I80</f>
        <v>6331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15424773</v>
      </c>
      <c r="G30" s="171">
        <f>[1]OTCHET!G90+[1]OTCHET!G93+[1]OTCHET!G94</f>
        <v>14643028</v>
      </c>
      <c r="H30" s="172">
        <f>[1]OTCHET!H90+[1]OTCHET!H93+[1]OTCHET!H94</f>
        <v>781745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3621702</v>
      </c>
      <c r="G31" s="177">
        <f>[1]OTCHET!G108</f>
        <v>2617472</v>
      </c>
      <c r="H31" s="178">
        <f>[1]OTCHET!H108</f>
        <v>0</v>
      </c>
      <c r="I31" s="178">
        <f>[1]OTCHET!I108</f>
        <v>386</v>
      </c>
      <c r="J31" s="179">
        <f>[1]OTCHET!J108</f>
        <v>1003844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25100341</v>
      </c>
      <c r="F32" s="176">
        <f t="shared" si="1"/>
        <v>25769128</v>
      </c>
      <c r="G32" s="177">
        <f>[1]OTCHET!G112+[1]OTCHET!G120+[1]OTCHET!G136+[1]OTCHET!G137</f>
        <v>26732424</v>
      </c>
      <c r="H32" s="178">
        <f>[1]OTCHET!H112+[1]OTCHET!H120+[1]OTCHET!H136+[1]OTCHET!H137</f>
        <v>41763</v>
      </c>
      <c r="I32" s="178">
        <f>[1]OTCHET!I112+[1]OTCHET!I120+[1]OTCHET!I136+[1]OTCHET!I137</f>
        <v>563</v>
      </c>
      <c r="J32" s="179">
        <f>[1]OTCHET!J112+[1]OTCHET!J120+[1]OTCHET!J136+[1]OTCHET!J137</f>
        <v>-1005622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887304</v>
      </c>
      <c r="G33" s="129">
        <f>[1]OTCHET!G124</f>
        <v>887304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-2301</v>
      </c>
      <c r="G37" s="208">
        <f>[1]OTCHET!G141+[1]OTCHET!G150+[1]OTCHET!G159</f>
        <v>2311</v>
      </c>
      <c r="H37" s="209">
        <f>[1]OTCHET!H141+[1]OTCHET!H150+[1]OTCHET!H159</f>
        <v>-4612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325181225</v>
      </c>
      <c r="F38" s="217">
        <f t="shared" si="3"/>
        <v>238868249</v>
      </c>
      <c r="G38" s="218">
        <f t="shared" si="3"/>
        <v>227909009</v>
      </c>
      <c r="H38" s="219">
        <f t="shared" si="3"/>
        <v>1545868</v>
      </c>
      <c r="I38" s="219">
        <f t="shared" si="3"/>
        <v>1206811</v>
      </c>
      <c r="J38" s="220">
        <f t="shared" si="3"/>
        <v>8206561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22452167</v>
      </c>
      <c r="F39" s="119">
        <f t="shared" si="1"/>
        <v>18784681</v>
      </c>
      <c r="G39" s="120">
        <f>[1]OTCHET!G186</f>
        <v>15602874</v>
      </c>
      <c r="H39" s="121">
        <f>[1]OTCHET!H186</f>
        <v>0</v>
      </c>
      <c r="I39" s="121">
        <f>[1]OTCHET!I186</f>
        <v>160213</v>
      </c>
      <c r="J39" s="122">
        <f>[1]OTCHET!J186</f>
        <v>3021594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2176994</v>
      </c>
      <c r="F40" s="176">
        <f t="shared" si="1"/>
        <v>1907620</v>
      </c>
      <c r="G40" s="177">
        <f>[1]OTCHET!G189</f>
        <v>1735808</v>
      </c>
      <c r="H40" s="178">
        <f>[1]OTCHET!H189</f>
        <v>0</v>
      </c>
      <c r="I40" s="178">
        <f>[1]OTCHET!I189</f>
        <v>18223</v>
      </c>
      <c r="J40" s="179">
        <f>[1]OTCHET!J189</f>
        <v>153589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5941948</v>
      </c>
      <c r="F41" s="176">
        <f t="shared" si="1"/>
        <v>5031378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5031378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23224170</v>
      </c>
      <c r="F42" s="176">
        <f t="shared" si="1"/>
        <v>14281621</v>
      </c>
      <c r="G42" s="177">
        <f>+[1]OTCHET!G204+[1]OTCHET!G222+[1]OTCHET!G271</f>
        <v>13316281</v>
      </c>
      <c r="H42" s="178">
        <f>+[1]OTCHET!H204+[1]OTCHET!H222+[1]OTCHET!H271</f>
        <v>-62633</v>
      </c>
      <c r="I42" s="178">
        <f>+[1]OTCHET!I204+[1]OTCHET!I222+[1]OTCHET!I271</f>
        <v>1027973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7425694</v>
      </c>
      <c r="F43" s="128">
        <f t="shared" si="1"/>
        <v>7665960</v>
      </c>
      <c r="G43" s="129">
        <f>+[1]OTCHET!G226+[1]OTCHET!G232+[1]OTCHET!G235+[1]OTCHET!G236+[1]OTCHET!G237+[1]OTCHET!G238+[1]OTCHET!G239</f>
        <v>6057459</v>
      </c>
      <c r="H43" s="130">
        <f>+[1]OTCHET!H226+[1]OTCHET!H232+[1]OTCHET!H235+[1]OTCHET!H236+[1]OTCHET!H237+[1]OTCHET!H238+[1]OTCHET!H239</f>
        <v>1608501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7425694</v>
      </c>
      <c r="F44" s="233">
        <f t="shared" si="1"/>
        <v>7665960</v>
      </c>
      <c r="G44" s="234">
        <f>+[1]OTCHET!G235+[1]OTCHET!G236+[1]OTCHET!G237+[1]OTCHET!G238+[1]OTCHET!G242+[1]OTCHET!G243+[1]OTCHET!G247</f>
        <v>6057459</v>
      </c>
      <c r="H44" s="235">
        <f>+[1]OTCHET!H235+[1]OTCHET!H236+[1]OTCHET!H237+[1]OTCHET!H238+[1]OTCHET!H242+[1]OTCHET!H243+[1]OTCHET!H247</f>
        <v>1608501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216000000</v>
      </c>
      <c r="F47" s="176">
        <f t="shared" si="1"/>
        <v>184149947</v>
      </c>
      <c r="G47" s="177">
        <f>+[1]OTCHET!G265+[1]OTCHET!G269+[1]OTCHET!G270+[1]OTCHET!G273</f>
        <v>184149947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12960252</v>
      </c>
      <c r="F48" s="176">
        <f t="shared" si="1"/>
        <v>7047042</v>
      </c>
      <c r="G48" s="177">
        <f>[1]OTCHET!G275+[1]OTCHET!G276+[1]OTCHET!G284+[1]OTCHET!G287</f>
        <v>7046640</v>
      </c>
      <c r="H48" s="178">
        <f>[1]OTCHET!H275+[1]OTCHET!H276+[1]OTCHET!H284+[1]OTCHET!H287</f>
        <v>0</v>
      </c>
      <c r="I48" s="178">
        <f>[1]OTCHET!I275+[1]OTCHET!I276+[1]OTCHET!I284+[1]OTCHET!I287</f>
        <v>402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35000000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315958736</v>
      </c>
      <c r="F54" s="275">
        <f t="shared" si="4"/>
        <v>239564548</v>
      </c>
      <c r="G54" s="276">
        <f t="shared" si="4"/>
        <v>230819960</v>
      </c>
      <c r="H54" s="277">
        <f t="shared" si="4"/>
        <v>0</v>
      </c>
      <c r="I54" s="278">
        <f t="shared" si="4"/>
        <v>-81768</v>
      </c>
      <c r="J54" s="279">
        <f t="shared" si="4"/>
        <v>8826356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318497763</v>
      </c>
      <c r="F55" s="281">
        <f t="shared" si="1"/>
        <v>217365155</v>
      </c>
      <c r="G55" s="282">
        <f>+[1]OTCHET!G357+[1]OTCHET!G371+[1]OTCHET!G384</f>
        <v>217365155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-2539027</v>
      </c>
      <c r="F56" s="286">
        <f t="shared" si="1"/>
        <v>13360173</v>
      </c>
      <c r="G56" s="287">
        <f>+[1]OTCHET!G379+[1]OTCHET!G387+[1]OTCHET!G392+[1]OTCHET!G395+[1]OTCHET!G398+[1]OTCHET!G401+[1]OTCHET!G402+[1]OTCHET!G405+[1]OTCHET!G418+[1]OTCHET!G419+[1]OTCHET!G420+[1]OTCHET!G421+[1]OTCHET!G422</f>
        <v>13454805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-81768</v>
      </c>
      <c r="J56" s="289">
        <f>+[1]OTCHET!J379+[1]OTCHET!J387+[1]OTCHET!J392+[1]OTCHET!J395+[1]OTCHET!J398+[1]OTCHET!J401+[1]OTCHET!J402+[1]OTCHET!J405+[1]OTCHET!J418+[1]OTCHET!J419+[1]OTCHET!J420+[1]OTCHET!J421+[1]OTCHET!J422</f>
        <v>-12864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8839220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8839220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45879553</v>
      </c>
      <c r="F62" s="318">
        <f t="shared" si="5"/>
        <v>48416392</v>
      </c>
      <c r="G62" s="319">
        <f t="shared" si="5"/>
        <v>48205593</v>
      </c>
      <c r="H62" s="320">
        <f t="shared" si="5"/>
        <v>873354</v>
      </c>
      <c r="I62" s="320">
        <f t="shared" si="5"/>
        <v>-1280572</v>
      </c>
      <c r="J62" s="321">
        <f t="shared" si="5"/>
        <v>618017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-45879553</v>
      </c>
      <c r="F64" s="330">
        <f>SUM(+F66+F74+F75+F82+F83+F84+F87+F88+F89+F90+F91+F92+F93)</f>
        <v>-48416392</v>
      </c>
      <c r="G64" s="331">
        <f t="shared" ref="G64:L64" si="7">SUM(+G66+G74+G75+G82+G83+G84+G87+G88+G89+G90+G91+G92+G93)</f>
        <v>-48205593</v>
      </c>
      <c r="H64" s="332">
        <f>SUM(+H66+H74+H75+H82+H83+H84+H87+H88+H89+H90+H91+H92+H93)</f>
        <v>-873354</v>
      </c>
      <c r="I64" s="332">
        <f>SUM(+I66+I74+I75+I82+I83+I84+I87+I88+I89+I90+I91+I92+I93)</f>
        <v>1280572</v>
      </c>
      <c r="J64" s="333">
        <f>SUM(+J66+J74+J75+J82+J83+J84+J87+J88+J89+J90+J91+J92+J93)</f>
        <v>-618017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-24243662</v>
      </c>
      <c r="F66" s="291">
        <f>SUM(F67:F73)</f>
        <v>-26408948</v>
      </c>
      <c r="G66" s="292">
        <f t="shared" ref="G66:M66" si="8">SUM(G67:G73)</f>
        <v>-20835383</v>
      </c>
      <c r="H66" s="293">
        <f>SUM(H67:H73)</f>
        <v>-5573565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-24243662</v>
      </c>
      <c r="F68" s="357">
        <f t="shared" si="1"/>
        <v>-26199492</v>
      </c>
      <c r="G68" s="358">
        <f>+[1]OTCHET!G480+[1]OTCHET!G481+[1]OTCHET!G484+[1]OTCHET!G485+[1]OTCHET!G488+[1]OTCHET!G489+[1]OTCHET!G490+[1]OTCHET!G492</f>
        <v>-20835383</v>
      </c>
      <c r="H68" s="359">
        <f>+[1]OTCHET!H480+[1]OTCHET!H481+[1]OTCHET!H484+[1]OTCHET!H485+[1]OTCHET!H488+[1]OTCHET!H489+[1]OTCHET!H490+[1]OTCHET!H492</f>
        <v>-5364109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-224665</v>
      </c>
      <c r="G73" s="365">
        <f>+[1]OTCHET!G579+[1]OTCHET!G580+[1]OTCHET!G581</f>
        <v>0</v>
      </c>
      <c r="H73" s="366">
        <f>+[1]OTCHET!H579+[1]OTCHET!H580+[1]OTCHET!H581</f>
        <v>-224665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-21635891</v>
      </c>
      <c r="F75" s="291">
        <f>SUM(F76:F81)</f>
        <v>-21659451</v>
      </c>
      <c r="G75" s="292">
        <f t="shared" ref="G75:M75" si="9">SUM(G76:G81)</f>
        <v>-27000000</v>
      </c>
      <c r="H75" s="293">
        <f>SUM(H76:H81)</f>
        <v>5340549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-62000000</v>
      </c>
      <c r="F76" s="349">
        <f t="shared" si="1"/>
        <v>-62000000</v>
      </c>
      <c r="G76" s="350">
        <f>+[1]OTCHET!G462+[1]OTCHET!G465</f>
        <v>-62000000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35000000</v>
      </c>
      <c r="G77" s="358">
        <f>+[1]OTCHET!G463+[1]OTCHET!G466</f>
        <v>35000000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5364109</v>
      </c>
      <c r="F81" s="364">
        <f t="shared" si="1"/>
        <v>5340549</v>
      </c>
      <c r="G81" s="365">
        <f>+[1]OTCHET!G476</f>
        <v>0</v>
      </c>
      <c r="H81" s="366">
        <f>+[1]OTCHET!H476</f>
        <v>5340549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488351</v>
      </c>
      <c r="G84" s="292">
        <f t="shared" ref="G84:M84" si="10">+G85+G86</f>
        <v>-37310</v>
      </c>
      <c r="H84" s="293">
        <f>+H85+H86</f>
        <v>584681</v>
      </c>
      <c r="I84" s="293">
        <f>+I85+I86</f>
        <v>-34986</v>
      </c>
      <c r="J84" s="294">
        <f>+J85+J86</f>
        <v>-24034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488351</v>
      </c>
      <c r="G86" s="365">
        <f>+[1]OTCHET!G517+[1]OTCHET!G520+[1]OTCHET!G540</f>
        <v>-37310</v>
      </c>
      <c r="H86" s="366">
        <f>+[1]OTCHET!H517+[1]OTCHET!H520+[1]OTCHET!H540</f>
        <v>584681</v>
      </c>
      <c r="I86" s="366">
        <f>+[1]OTCHET!I517+[1]OTCHET!I520+[1]OTCHET!I540</f>
        <v>-34986</v>
      </c>
      <c r="J86" s="367">
        <f>+[1]OTCHET!J517+[1]OTCHET!J520+[1]OTCHET!J540</f>
        <v>-24034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-114199</v>
      </c>
      <c r="G87" s="282">
        <f>[1]OTCHET!G527</f>
        <v>479784</v>
      </c>
      <c r="H87" s="283">
        <f>[1]OTCHET!H527</f>
        <v>0</v>
      </c>
      <c r="I87" s="283">
        <f>[1]OTCHET!I527</f>
        <v>0</v>
      </c>
      <c r="J87" s="284">
        <f>[1]OTCHET!J527</f>
        <v>-593983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-853778</v>
      </c>
      <c r="G89" s="177">
        <f>+[1]OTCHET!G569+[1]OTCHET!G570+[1]OTCHET!G571+[1]OTCHET!G572+[1]OTCHET!G573+[1]OTCHET!G574+[1]OTCHET!G575</f>
        <v>-73457</v>
      </c>
      <c r="H89" s="178">
        <f>+[1]OTCHET!H569+[1]OTCHET!H570+[1]OTCHET!H571+[1]OTCHET!H572+[1]OTCHET!H573+[1]OTCHET!H574+[1]OTCHET!H575</f>
        <v>-639378</v>
      </c>
      <c r="I89" s="178">
        <f>+[1]OTCHET!I569+[1]OTCHET!I570+[1]OTCHET!I571+[1]OTCHET!I572+[1]OTCHET!I573+[1]OTCHET!I574+[1]OTCHET!I575</f>
        <v>-140943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-8619</v>
      </c>
      <c r="G90" s="177">
        <f>+[1]OTCHET!G576</f>
        <v>0</v>
      </c>
      <c r="H90" s="178">
        <f>+[1]OTCHET!H576</f>
        <v>-931</v>
      </c>
      <c r="I90" s="178">
        <f>+[1]OTCHET!I576</f>
        <v>-7688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-752</v>
      </c>
      <c r="G92" s="177">
        <f>+[1]OTCHET!G585+[1]OTCHET!G586</f>
        <v>-752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-738475</v>
      </c>
      <c r="H93" s="130">
        <f>[1]OTCHET!H587</f>
        <v>-725714</v>
      </c>
      <c r="I93" s="130">
        <f>[1]OTCHET!I587</f>
        <v>1464189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132739</v>
      </c>
      <c r="H94" s="380">
        <f>+[1]OTCHET!H590</f>
        <v>-725714</v>
      </c>
      <c r="I94" s="380">
        <f>+[1]OTCHET!I590</f>
        <v>592975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vnevenov@mtitc.government.bg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43016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2017-11-09T11:22:57Z</dcterms:created>
  <dcterms:modified xsi:type="dcterms:W3CDTF">2017-11-09T11:23:37Z</dcterms:modified>
</cp:coreProperties>
</file>