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F25" i="1"/>
  <c r="F56" i="1"/>
  <c r="J64" i="1"/>
  <c r="E22" i="1"/>
  <c r="E64" i="1" s="1"/>
  <c r="E66" i="1"/>
  <c r="F22" i="1"/>
  <c r="F38" i="1"/>
  <c r="I66" i="1"/>
  <c r="G25" i="1"/>
  <c r="G22" i="1" s="1"/>
  <c r="G39" i="1"/>
  <c r="G38" i="1" s="1"/>
  <c r="I56" i="1"/>
  <c r="I64" i="1" s="1"/>
  <c r="G68" i="1"/>
  <c r="F69" i="1"/>
  <c r="F68" i="1" s="1"/>
  <c r="F66" i="1" s="1"/>
  <c r="G56" i="1"/>
  <c r="G77" i="1"/>
  <c r="G86" i="1"/>
  <c r="I105" i="1" l="1"/>
  <c r="I65" i="1"/>
  <c r="J65" i="1"/>
  <c r="J105" i="1"/>
  <c r="F64" i="1"/>
  <c r="G64" i="1"/>
  <c r="G66" i="1"/>
  <c r="E105" i="1"/>
  <c r="E65" i="1"/>
  <c r="G65" i="1" l="1"/>
  <c r="G105" i="1"/>
  <c r="B105" i="1"/>
  <c r="B65" i="1"/>
  <c r="F105" i="1"/>
  <c r="F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<sst xmlns="http://schemas.openxmlformats.org/spreadsheetml/2006/main" count="247" uniqueCount="175">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</sst>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47;&#1072;%20&#1052;&#1060;/B1_2019_03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7486784</v>
          </cell>
          <cell r="G142">
            <v>0</v>
          </cell>
          <cell r="H142">
            <v>0</v>
          </cell>
          <cell r="I142">
            <v>0</v>
          </cell>
          <cell r="J142">
            <v>262098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296491</v>
          </cell>
          <cell r="G187">
            <v>0</v>
          </cell>
          <cell r="H187">
            <v>0</v>
          </cell>
          <cell r="I187">
            <v>0</v>
          </cell>
          <cell r="J187">
            <v>39304</v>
          </cell>
        </row>
        <row r="190">
          <cell r="E190">
            <v>720</v>
          </cell>
          <cell r="G190">
            <v>0</v>
          </cell>
          <cell r="H190">
            <v>0</v>
          </cell>
          <cell r="I190">
            <v>0</v>
          </cell>
          <cell r="J190">
            <v>2400</v>
          </cell>
        </row>
        <row r="196">
          <cell r="E196">
            <v>47586</v>
          </cell>
          <cell r="G196">
            <v>0</v>
          </cell>
          <cell r="H196">
            <v>0</v>
          </cell>
          <cell r="I196">
            <v>0</v>
          </cell>
          <cell r="J196">
            <v>12487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2912903</v>
          </cell>
          <cell r="G205">
            <v>0</v>
          </cell>
          <cell r="H205">
            <v>0</v>
          </cell>
          <cell r="I205">
            <v>0</v>
          </cell>
          <cell r="J205">
            <v>133390</v>
          </cell>
        </row>
        <row r="223">
          <cell r="E223">
            <v>1000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142468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1232455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455665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45379300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41717700</v>
          </cell>
          <cell r="G396">
            <v>0</v>
          </cell>
          <cell r="H396">
            <v>0</v>
          </cell>
          <cell r="I396">
            <v>0</v>
          </cell>
          <cell r="J396">
            <v>63961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1121636</v>
          </cell>
          <cell r="G524">
            <v>0</v>
          </cell>
          <cell r="H524">
            <v>0</v>
          </cell>
          <cell r="I524">
            <v>0</v>
          </cell>
          <cell r="J524">
            <v>-3539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7529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43563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транспорта, информационните технологии и съобщенията</v>
      </c>
      <c r="C11" s="20"/>
      <c r="D11" s="20"/>
      <c r="E11" s="21" t="s">
        <v>0</v>
      </c>
      <c r="F11" s="22">
        <f>[1]OTCHET!F9</f>
        <v>43555</v>
      </c>
      <c r="G11" s="23" t="s">
        <v>1</v>
      </c>
      <c r="H11" s="24">
        <f>+[1]OTCHET!H9</f>
        <v>695388</v>
      </c>
      <c r="I11" s="25">
        <f>+[1]OTCHET!I9</f>
        <v>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транспорта, информационните технологии и съобщенията</v>
      </c>
      <c r="C13" s="31"/>
      <c r="D13" s="31"/>
      <c r="E13" s="36" t="str">
        <f>+[1]OTCHET!E12</f>
        <v>код по ЕБК:</v>
      </c>
      <c r="F13" s="37" t="str">
        <f>+[1]OTCHET!F12</f>
        <v>2300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96</v>
      </c>
      <c r="F15" s="42" t="str">
        <f>[1]OTCHET!F15</f>
        <v>СЕС - ДЕС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7486784</v>
      </c>
      <c r="F22" s="103">
        <f t="shared" si="0"/>
        <v>262098</v>
      </c>
      <c r="G22" s="104">
        <f t="shared" si="0"/>
        <v>0</v>
      </c>
      <c r="H22" s="105">
        <f t="shared" si="0"/>
        <v>0</v>
      </c>
      <c r="I22" s="105">
        <f t="shared" si="0"/>
        <v>0</v>
      </c>
      <c r="J22" s="106">
        <f t="shared" si="0"/>
        <v>262098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0</v>
      </c>
      <c r="G25" s="129">
        <f t="shared" ref="G25:M25" si="2">+G26+G30+G31+G32+G33</f>
        <v>0</v>
      </c>
      <c r="H25" s="130">
        <f>+H26+H30+H31+H32+H33</f>
        <v>0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0</v>
      </c>
      <c r="G32" s="170">
        <f>[1]OTCHET!G112+[1]OTCHET!G121+[1]OTCHET!G137+[1]OTCHET!G138</f>
        <v>0</v>
      </c>
      <c r="H32" s="171">
        <f>[1]OTCHET!H112+[1]OTCHET!H121+[1]OTCHET!H137+[1]OTCHET!H138</f>
        <v>0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7486784</v>
      </c>
      <c r="F37" s="200">
        <f t="shared" si="1"/>
        <v>262098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262098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50326120</v>
      </c>
      <c r="F38" s="210">
        <f t="shared" si="3"/>
        <v>330049</v>
      </c>
      <c r="G38" s="211">
        <f t="shared" si="3"/>
        <v>0</v>
      </c>
      <c r="H38" s="212">
        <f t="shared" si="3"/>
        <v>0</v>
      </c>
      <c r="I38" s="212">
        <f t="shared" si="3"/>
        <v>0</v>
      </c>
      <c r="J38" s="213">
        <f t="shared" si="3"/>
        <v>330049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344797</v>
      </c>
      <c r="F39" s="220">
        <f t="shared" si="4"/>
        <v>54191</v>
      </c>
      <c r="G39" s="221">
        <f t="shared" si="4"/>
        <v>0</v>
      </c>
      <c r="H39" s="222">
        <f t="shared" si="4"/>
        <v>0</v>
      </c>
      <c r="I39" s="222">
        <f t="shared" si="4"/>
        <v>0</v>
      </c>
      <c r="J39" s="223">
        <f t="shared" si="4"/>
        <v>54191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296491</v>
      </c>
      <c r="F40" s="228">
        <f t="shared" si="1"/>
        <v>39304</v>
      </c>
      <c r="G40" s="229">
        <f>[1]OTCHET!G187</f>
        <v>0</v>
      </c>
      <c r="H40" s="230">
        <f>[1]OTCHET!H187</f>
        <v>0</v>
      </c>
      <c r="I40" s="230">
        <f>[1]OTCHET!I187</f>
        <v>0</v>
      </c>
      <c r="J40" s="231">
        <f>[1]OTCHET!J187</f>
        <v>39304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720</v>
      </c>
      <c r="F41" s="236">
        <f t="shared" si="1"/>
        <v>2400</v>
      </c>
      <c r="G41" s="237">
        <f>[1]OTCHET!G190</f>
        <v>0</v>
      </c>
      <c r="H41" s="238">
        <f>[1]OTCHET!H190</f>
        <v>0</v>
      </c>
      <c r="I41" s="238">
        <f>[1]OTCHET!I190</f>
        <v>0</v>
      </c>
      <c r="J41" s="239">
        <f>[1]OTCHET!J190</f>
        <v>2400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47586</v>
      </c>
      <c r="F42" s="243">
        <f t="shared" si="1"/>
        <v>12487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12487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2913903</v>
      </c>
      <c r="F43" s="249">
        <f t="shared" si="1"/>
        <v>133390</v>
      </c>
      <c r="G43" s="250">
        <f>+[1]OTCHET!G205+[1]OTCHET!G223+[1]OTCHET!G271</f>
        <v>0</v>
      </c>
      <c r="H43" s="251">
        <f>+[1]OTCHET!H205+[1]OTCHET!H223+[1]OTCHET!H271</f>
        <v>0</v>
      </c>
      <c r="I43" s="251">
        <f>+[1]OTCHET!I205+[1]OTCHET!I223+[1]OTCHET!I271</f>
        <v>0</v>
      </c>
      <c r="J43" s="252">
        <f>+[1]OTCHET!J205+[1]OTCHET!J223+[1]OTCHET!J271</f>
        <v>133390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0</v>
      </c>
      <c r="G48" s="164">
        <f>+[1]OTCHET!G265+[1]OTCHET!G269+[1]OTCHET!G270</f>
        <v>0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1688120</v>
      </c>
      <c r="F49" s="169">
        <f t="shared" si="1"/>
        <v>0</v>
      </c>
      <c r="G49" s="170">
        <f>[1]OTCHET!G275+[1]OTCHET!G276+[1]OTCHET!G284+[1]OTCHET!G287</f>
        <v>0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45379300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142468</v>
      </c>
      <c r="G51" s="122">
        <f>+[1]OTCHET!G272</f>
        <v>0</v>
      </c>
      <c r="H51" s="123">
        <f>+[1]OTCHET!H272</f>
        <v>0</v>
      </c>
      <c r="I51" s="123">
        <f>+[1]OTCHET!I272</f>
        <v>0</v>
      </c>
      <c r="J51" s="124">
        <f>+[1]OTCHET!J272</f>
        <v>142468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41717700</v>
      </c>
      <c r="F56" s="292">
        <f t="shared" si="5"/>
        <v>63961</v>
      </c>
      <c r="G56" s="293">
        <f t="shared" si="5"/>
        <v>0</v>
      </c>
      <c r="H56" s="294">
        <f t="shared" si="5"/>
        <v>0</v>
      </c>
      <c r="I56" s="295">
        <f t="shared" si="5"/>
        <v>0</v>
      </c>
      <c r="J56" s="296">
        <f t="shared" si="5"/>
        <v>63961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41717700</v>
      </c>
      <c r="F58" s="303">
        <f t="shared" si="1"/>
        <v>63961</v>
      </c>
      <c r="G58" s="304">
        <f>+[1]OTCHET!G383+[1]OTCHET!G391+[1]OTCHET!G396+[1]OTCHET!G399+[1]OTCHET!G402+[1]OTCHET!G405+[1]OTCHET!G406+[1]OTCHET!G409+[1]OTCHET!G422+[1]OTCHET!G423+[1]OTCHET!G424+[1]OTCHET!G425+[1]OTCHET!G426</f>
        <v>0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0</v>
      </c>
      <c r="J58" s="306">
        <f>+[1]OTCHET!J383+[1]OTCHET!J391+[1]OTCHET!J396+[1]OTCHET!J399+[1]OTCHET!J402+[1]OTCHET!J405+[1]OTCHET!J406+[1]OTCHET!J409+[1]OTCHET!J422+[1]OTCHET!J423+[1]OTCHET!J424+[1]OTCHET!J425+[1]OTCHET!J426</f>
        <v>63961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-1121636</v>
      </c>
      <c r="F64" s="335">
        <f t="shared" si="6"/>
        <v>-3990</v>
      </c>
      <c r="G64" s="336">
        <f t="shared" si="6"/>
        <v>0</v>
      </c>
      <c r="H64" s="337">
        <f t="shared" si="6"/>
        <v>0</v>
      </c>
      <c r="I64" s="337">
        <f t="shared" si="6"/>
        <v>0</v>
      </c>
      <c r="J64" s="338">
        <f t="shared" si="6"/>
        <v>-3990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1121636</v>
      </c>
      <c r="F66" s="347">
        <f>SUM(+F68+F76+F77+F84+F85+F86+F89+F90+F91+F92+F93+F94+F95)</f>
        <v>3990</v>
      </c>
      <c r="G66" s="348">
        <f t="shared" ref="G66:L66" si="8">SUM(+G68+G76+G77+G84+G85+G86+G89+G90+G91+G92+G93+G94+G95)</f>
        <v>0</v>
      </c>
      <c r="H66" s="349">
        <f>SUM(+H68+H76+H77+H84+H85+H86+H89+H90+H91+H92+H93+H94+H95)</f>
        <v>0</v>
      </c>
      <c r="I66" s="349">
        <f>SUM(+I68+I76+I77+I84+I85+I86+I89+I90+I91+I92+I93+I94+I95)</f>
        <v>0</v>
      </c>
      <c r="J66" s="350">
        <f>SUM(+J68+J76+J77+J84+J85+J86+J89+J90+J91+J92+J93+J94+J95)</f>
        <v>3990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1121636</v>
      </c>
      <c r="F86" s="308">
        <f>+F87+F88</f>
        <v>-3539</v>
      </c>
      <c r="G86" s="309">
        <f t="shared" ref="G86:M86" si="11">+G87+G88</f>
        <v>0</v>
      </c>
      <c r="H86" s="310">
        <f>+H87+H88</f>
        <v>0</v>
      </c>
      <c r="I86" s="310">
        <f>+I87+I88</f>
        <v>0</v>
      </c>
      <c r="J86" s="311">
        <f>+J87+J88</f>
        <v>-3539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1121636</v>
      </c>
      <c r="F88" s="381">
        <f t="shared" si="1"/>
        <v>-3539</v>
      </c>
      <c r="G88" s="382">
        <f>+[1]OTCHET!G521+[1]OTCHET!G524+[1]OTCHET!G544</f>
        <v>0</v>
      </c>
      <c r="H88" s="383">
        <f>+[1]OTCHET!H521+[1]OTCHET!H524+[1]OTCHET!H544</f>
        <v>0</v>
      </c>
      <c r="I88" s="383">
        <f>+[1]OTCHET!I521+[1]OTCHET!I524+[1]OTCHET!I544</f>
        <v>0</v>
      </c>
      <c r="J88" s="384">
        <f>+[1]OTCHET!J521+[1]OTCHET!J524+[1]OTCHET!J544</f>
        <v>-3539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7529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7529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0</v>
      </c>
      <c r="G90" s="304">
        <f>+[1]OTCHET!G567+[1]OTCHET!G568+[1]OTCHET!G569+[1]OTCHET!G570+[1]OTCHET!G571+[1]OTCHET!G572</f>
        <v>0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0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0</v>
      </c>
      <c r="G93" s="170">
        <f>+[1]OTCHET!G587+[1]OTCHET!G588</f>
        <v>0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0</v>
      </c>
      <c r="G94" s="170">
        <f>+[1]OTCHET!G589+[1]OTCHET!G590</f>
        <v>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gdimitrova@mtitc.government.bg</v>
      </c>
      <c r="C107" s="418"/>
      <c r="D107" s="418"/>
      <c r="E107" s="23"/>
      <c r="G107" s="422">
        <f>+[1]OTCHET!E605</f>
        <v>29409576</v>
      </c>
      <c r="H107" s="422">
        <f>+[1]OTCHET!F605</f>
        <v>0</v>
      </c>
      <c r="I107" s="423"/>
      <c r="J107" s="424">
        <f>+[1]OTCHET!B605</f>
        <v>43563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Галя Димитрова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Иван Иванов</v>
      </c>
      <c r="F114" s="433"/>
      <c r="G114" s="438"/>
      <c r="H114" s="3"/>
      <c r="I114" s="433" t="str">
        <f>+[1]OTCHET!G603</f>
        <v>Иван Марков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2019-04-10T12:19:03Z</dcterms:created>
  <dcterms:modified xsi:type="dcterms:W3CDTF">2019-04-10T12:19:13Z</dcterms:modified>
</cp:coreProperties>
</file>