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F77"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F71"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H23" i="1"/>
  <c r="G23" i="1"/>
  <c r="F23" i="1" s="1"/>
  <c r="E23" i="1"/>
  <c r="E22" i="1" s="1"/>
  <c r="E64" i="1" s="1"/>
  <c r="M22" i="1"/>
  <c r="M64" i="1" s="1"/>
  <c r="M65" i="1" s="1"/>
  <c r="L22" i="1"/>
  <c r="L64" i="1" s="1"/>
  <c r="L65" i="1" s="1"/>
  <c r="K22" i="1"/>
  <c r="K64" i="1" s="1"/>
  <c r="K65" i="1" s="1"/>
  <c r="J22" i="1"/>
  <c r="J64" i="1" s="1"/>
  <c r="H22" i="1"/>
  <c r="F15" i="1"/>
  <c r="E15" i="1"/>
  <c r="F13" i="1"/>
  <c r="E13" i="1"/>
  <c r="B13" i="1"/>
  <c r="I11" i="1"/>
  <c r="H11" i="1"/>
  <c r="F11" i="1"/>
  <c r="B11" i="1"/>
  <c r="B8" i="1"/>
  <c r="F22" i="1" l="1"/>
  <c r="I66" i="1"/>
  <c r="I22" i="1"/>
  <c r="I64" i="1" s="1"/>
  <c r="F39" i="1"/>
  <c r="F38" i="1" s="1"/>
  <c r="F56" i="1"/>
  <c r="E105" i="1"/>
  <c r="E65" i="1"/>
  <c r="F25" i="1"/>
  <c r="E66" i="1"/>
  <c r="G25" i="1"/>
  <c r="G22" i="1" s="1"/>
  <c r="G64" i="1" s="1"/>
  <c r="J68" i="1"/>
  <c r="J66" i="1" s="1"/>
  <c r="J105" i="1" s="1"/>
  <c r="I86" i="1"/>
  <c r="H39" i="1"/>
  <c r="H38" i="1" s="1"/>
  <c r="H64" i="1" s="1"/>
  <c r="G68" i="1"/>
  <c r="F69" i="1"/>
  <c r="F68" i="1" s="1"/>
  <c r="F66" i="1" s="1"/>
  <c r="G56" i="1"/>
  <c r="G77" i="1"/>
  <c r="G86" i="1"/>
  <c r="H65" i="1" l="1"/>
  <c r="H105" i="1"/>
  <c r="G66" i="1"/>
  <c r="G105" i="1" s="1"/>
  <c r="G65" i="1"/>
  <c r="F64" i="1"/>
  <c r="J65" i="1"/>
  <c r="I105" i="1"/>
  <c r="I65" i="1"/>
  <c r="F65" i="1" l="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<sst xmlns="http://schemas.openxmlformats.org/spreadsheetml/2006/main" count="247" uniqueCount="175">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</sst>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42">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november/B1_2019_1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43799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2153891</v>
          </cell>
          <cell r="G74">
            <v>608180</v>
          </cell>
          <cell r="H74">
            <v>1347571</v>
          </cell>
          <cell r="I74">
            <v>7587</v>
          </cell>
          <cell r="J74">
            <v>0</v>
          </cell>
        </row>
        <row r="77">
          <cell r="E77">
            <v>384640</v>
          </cell>
          <cell r="G77">
            <v>118671</v>
          </cell>
          <cell r="I77">
            <v>1319</v>
          </cell>
        </row>
        <row r="78">
          <cell r="E78">
            <v>422360</v>
          </cell>
          <cell r="G78">
            <v>456610</v>
          </cell>
          <cell r="H78">
            <v>66</v>
          </cell>
          <cell r="I78">
            <v>6268</v>
          </cell>
        </row>
        <row r="90">
          <cell r="E90">
            <v>21594400</v>
          </cell>
          <cell r="G90">
            <v>16809633</v>
          </cell>
          <cell r="H90">
            <v>1015003</v>
          </cell>
          <cell r="I90">
            <v>0</v>
          </cell>
          <cell r="J90">
            <v>0</v>
          </cell>
        </row>
        <row r="94">
          <cell r="E94">
            <v>0</v>
          </cell>
          <cell r="G94">
            <v>0</v>
          </cell>
          <cell r="H94">
            <v>0</v>
          </cell>
          <cell r="I94">
            <v>0</v>
          </cell>
          <cell r="J94">
            <v>0</v>
          </cell>
        </row>
        <row r="108">
          <cell r="E108">
            <v>4169000</v>
          </cell>
          <cell r="G108">
            <v>4273789</v>
          </cell>
          <cell r="H108">
            <v>5000</v>
          </cell>
          <cell r="I108">
            <v>304</v>
          </cell>
          <cell r="J108">
            <v>1436640</v>
          </cell>
        </row>
        <row r="112">
          <cell r="E112">
            <v>-1206000</v>
          </cell>
          <cell r="G112">
            <v>11371</v>
          </cell>
          <cell r="H112">
            <v>-38283</v>
          </cell>
          <cell r="I112">
            <v>581</v>
          </cell>
          <cell r="J112">
            <v>-1439215</v>
          </cell>
        </row>
        <row r="121">
          <cell r="E121">
            <v>-6700000</v>
          </cell>
          <cell r="G121">
            <v>-10020468</v>
          </cell>
          <cell r="H121">
            <v>0</v>
          </cell>
          <cell r="I121">
            <v>-3903</v>
          </cell>
          <cell r="J121">
            <v>0</v>
          </cell>
        </row>
        <row r="125">
          <cell r="E125">
            <v>0</v>
          </cell>
          <cell r="G125">
            <v>0</v>
          </cell>
          <cell r="H125">
            <v>0</v>
          </cell>
          <cell r="I125">
            <v>0</v>
          </cell>
          <cell r="J125">
            <v>0</v>
          </cell>
        </row>
        <row r="137">
          <cell r="E137">
            <v>34200000</v>
          </cell>
          <cell r="G137">
            <v>40872803</v>
          </cell>
        </row>
        <row r="139">
          <cell r="E139">
            <v>0</v>
          </cell>
          <cell r="G139">
            <v>0</v>
          </cell>
          <cell r="H139">
            <v>0</v>
          </cell>
          <cell r="I139">
            <v>0</v>
          </cell>
          <cell r="J139">
            <v>0</v>
          </cell>
        </row>
        <row r="142">
          <cell r="E142">
            <v>0</v>
          </cell>
          <cell r="G142">
            <v>0</v>
          </cell>
          <cell r="H142">
            <v>1971</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28094747</v>
          </cell>
          <cell r="G187">
            <v>19788526</v>
          </cell>
          <cell r="H187">
            <v>0</v>
          </cell>
          <cell r="I187">
            <v>150874</v>
          </cell>
          <cell r="J187">
            <v>4098302</v>
          </cell>
        </row>
        <row r="190">
          <cell r="E190">
            <v>3127294</v>
          </cell>
          <cell r="G190">
            <v>2371779</v>
          </cell>
          <cell r="H190">
            <v>0</v>
          </cell>
          <cell r="I190">
            <v>27088</v>
          </cell>
          <cell r="J190">
            <v>214886</v>
          </cell>
        </row>
        <row r="196">
          <cell r="E196">
            <v>7368529</v>
          </cell>
          <cell r="G196">
            <v>0</v>
          </cell>
          <cell r="H196">
            <v>0</v>
          </cell>
          <cell r="I196">
            <v>0</v>
          </cell>
          <cell r="J196">
            <v>6432617</v>
          </cell>
        </row>
        <row r="204">
          <cell r="E204">
            <v>0</v>
          </cell>
          <cell r="G204">
            <v>0</v>
          </cell>
          <cell r="H204">
            <v>0</v>
          </cell>
          <cell r="I204">
            <v>0</v>
          </cell>
          <cell r="J204">
            <v>0</v>
          </cell>
        </row>
        <row r="205">
          <cell r="E205">
            <v>29504714</v>
          </cell>
          <cell r="G205">
            <v>20768341</v>
          </cell>
          <cell r="H205">
            <v>-72560</v>
          </cell>
          <cell r="I205">
            <v>1160164</v>
          </cell>
          <cell r="J205">
            <v>0</v>
          </cell>
        </row>
        <row r="223">
          <cell r="E223">
            <v>492400</v>
          </cell>
          <cell r="G223">
            <v>336568</v>
          </cell>
          <cell r="H223">
            <v>0</v>
          </cell>
          <cell r="I223">
            <v>21084</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5729032</v>
          </cell>
          <cell r="G238">
            <v>4382141</v>
          </cell>
          <cell r="H238">
            <v>1346891</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198014006</v>
          </cell>
          <cell r="G265">
            <v>180063515</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1366968</v>
          </cell>
          <cell r="G271">
            <v>397477</v>
          </cell>
          <cell r="H271">
            <v>0</v>
          </cell>
          <cell r="I271">
            <v>0</v>
          </cell>
          <cell r="J271">
            <v>0</v>
          </cell>
        </row>
        <row r="272">
          <cell r="E272">
            <v>0</v>
          </cell>
          <cell r="G272">
            <v>0</v>
          </cell>
          <cell r="H272">
            <v>0</v>
          </cell>
          <cell r="I272">
            <v>0</v>
          </cell>
          <cell r="J272">
            <v>0</v>
          </cell>
        </row>
        <row r="275">
          <cell r="E275">
            <v>6262914</v>
          </cell>
          <cell r="G275">
            <v>3790437</v>
          </cell>
          <cell r="H275">
            <v>0</v>
          </cell>
          <cell r="I275">
            <v>0</v>
          </cell>
          <cell r="J275">
            <v>0</v>
          </cell>
        </row>
        <row r="276">
          <cell r="E276">
            <v>4112153</v>
          </cell>
          <cell r="G276">
            <v>1317234</v>
          </cell>
          <cell r="H276">
            <v>0</v>
          </cell>
          <cell r="I276">
            <v>4238</v>
          </cell>
          <cell r="J276">
            <v>0</v>
          </cell>
        </row>
        <row r="284">
          <cell r="E284">
            <v>296783</v>
          </cell>
          <cell r="G284">
            <v>56312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205602239</v>
          </cell>
          <cell r="G375">
            <v>177878972</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15384643</v>
          </cell>
          <cell r="G391">
            <v>20585727</v>
          </cell>
          <cell r="H391">
            <v>0</v>
          </cell>
          <cell r="I391">
            <v>0</v>
          </cell>
          <cell r="J391">
            <v>2575</v>
          </cell>
        </row>
        <row r="396">
          <cell r="E396">
            <v>-38949080</v>
          </cell>
          <cell r="G396">
            <v>-2423174</v>
          </cell>
          <cell r="H396">
            <v>425556</v>
          </cell>
          <cell r="I396">
            <v>-62988</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11530907</v>
          </cell>
        </row>
        <row r="426">
          <cell r="E426">
            <v>0</v>
          </cell>
          <cell r="G426">
            <v>0</v>
          </cell>
          <cell r="H426">
            <v>0</v>
          </cell>
          <cell r="I426">
            <v>0</v>
          </cell>
          <cell r="J426">
            <v>0</v>
          </cell>
        </row>
        <row r="461">
          <cell r="E461">
            <v>0</v>
          </cell>
          <cell r="G461">
            <v>0</v>
          </cell>
          <cell r="H461">
            <v>0</v>
          </cell>
          <cell r="I461">
            <v>0</v>
          </cell>
          <cell r="J461">
            <v>0</v>
          </cell>
        </row>
        <row r="470">
          <cell r="E470">
            <v>67000000</v>
          </cell>
          <cell r="G470">
            <v>5000000</v>
          </cell>
        </row>
        <row r="471">
          <cell r="E471">
            <v>0</v>
          </cell>
          <cell r="G471">
            <v>0</v>
          </cell>
          <cell r="H471">
            <v>0</v>
          </cell>
          <cell r="I471">
            <v>0</v>
          </cell>
          <cell r="J471">
            <v>0</v>
          </cell>
        </row>
        <row r="480">
          <cell r="E480">
            <v>5418587</v>
          </cell>
          <cell r="H480">
            <v>5419450</v>
          </cell>
        </row>
        <row r="493">
          <cell r="E493">
            <v>-24298140</v>
          </cell>
          <cell r="G493">
            <v>-18879553</v>
          </cell>
          <cell r="H493">
            <v>-5418587</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-1112551</v>
          </cell>
          <cell r="H524">
            <v>918863</v>
          </cell>
          <cell r="I524">
            <v>-33047</v>
          </cell>
          <cell r="J524">
            <v>-44587</v>
          </cell>
        </row>
        <row r="531">
          <cell r="E531">
            <v>0</v>
          </cell>
          <cell r="G531">
            <v>590599</v>
          </cell>
          <cell r="H531">
            <v>0</v>
          </cell>
          <cell r="I531">
            <v>0</v>
          </cell>
          <cell r="J531">
            <v>-738773</v>
          </cell>
        </row>
        <row r="536">
          <cell r="E536">
            <v>0</v>
          </cell>
          <cell r="G536">
            <v>0</v>
          </cell>
          <cell r="H536">
            <v>0</v>
          </cell>
          <cell r="I536">
            <v>0</v>
          </cell>
          <cell r="J536">
            <v>0</v>
          </cell>
        </row>
        <row r="544">
          <cell r="E544">
            <v>0</v>
          </cell>
          <cell r="G544">
            <v>146712</v>
          </cell>
          <cell r="H544">
            <v>0</v>
          </cell>
          <cell r="I544">
            <v>-473</v>
          </cell>
          <cell r="J544">
            <v>-1742</v>
          </cell>
        </row>
        <row r="567">
          <cell r="H567">
            <v>0</v>
          </cell>
          <cell r="I567">
            <v>0</v>
          </cell>
          <cell r="J567">
            <v>0</v>
          </cell>
        </row>
        <row r="568">
          <cell r="G568">
            <v>0</v>
          </cell>
          <cell r="H568">
            <v>473675</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-5201</v>
          </cell>
          <cell r="H573">
            <v>0</v>
          </cell>
          <cell r="I573">
            <v>0</v>
          </cell>
          <cell r="J573">
            <v>0</v>
          </cell>
        </row>
        <row r="574">
          <cell r="G574">
            <v>0</v>
          </cell>
          <cell r="H574">
            <v>-1780013</v>
          </cell>
          <cell r="I574">
            <v>0</v>
          </cell>
          <cell r="J574">
            <v>0</v>
          </cell>
        </row>
        <row r="575">
          <cell r="H575">
            <v>0</v>
          </cell>
          <cell r="I575">
            <v>0</v>
          </cell>
          <cell r="J575">
            <v>0</v>
          </cell>
        </row>
        <row r="576">
          <cell r="G576">
            <v>0</v>
          </cell>
          <cell r="I576">
            <v>0</v>
          </cell>
          <cell r="J576">
            <v>0</v>
          </cell>
        </row>
        <row r="577">
          <cell r="G577">
            <v>0</v>
          </cell>
          <cell r="H577">
            <v>0</v>
          </cell>
          <cell r="I577">
            <v>-62053</v>
          </cell>
          <cell r="J577">
            <v>0</v>
          </cell>
        </row>
        <row r="578">
          <cell r="G578">
            <v>0</v>
          </cell>
          <cell r="H578">
            <v>0</v>
          </cell>
          <cell r="I578">
            <v>-90079</v>
          </cell>
          <cell r="J578">
            <v>0</v>
          </cell>
        </row>
        <row r="579">
          <cell r="G579">
            <v>-544368</v>
          </cell>
          <cell r="I579">
            <v>0</v>
          </cell>
        </row>
        <row r="580">
          <cell r="G580">
            <v>0</v>
          </cell>
          <cell r="H580">
            <v>36298</v>
          </cell>
          <cell r="I580">
            <v>-7457</v>
          </cell>
          <cell r="J580">
            <v>0</v>
          </cell>
        </row>
        <row r="581">
          <cell r="G581">
            <v>0</v>
          </cell>
          <cell r="H581">
            <v>22015</v>
          </cell>
          <cell r="I581">
            <v>0</v>
          </cell>
          <cell r="J581">
            <v>0</v>
          </cell>
        </row>
        <row r="582">
          <cell r="G582">
            <v>0</v>
          </cell>
          <cell r="H582">
            <v>0</v>
          </cell>
          <cell r="J582">
            <v>0</v>
          </cell>
        </row>
        <row r="583">
          <cell r="G583">
            <v>0</v>
          </cell>
          <cell r="H583">
            <v>0</v>
          </cell>
          <cell r="J583">
            <v>0</v>
          </cell>
        </row>
        <row r="584">
          <cell r="G584">
            <v>0</v>
          </cell>
          <cell r="H584">
            <v>-59156</v>
          </cell>
          <cell r="I584">
            <v>0</v>
          </cell>
          <cell r="J584">
            <v>0</v>
          </cell>
        </row>
        <row r="585">
          <cell r="G585">
            <v>0</v>
          </cell>
          <cell r="J585">
            <v>0</v>
          </cell>
        </row>
        <row r="587">
          <cell r="H587">
            <v>0</v>
          </cell>
          <cell r="I587">
            <v>0</v>
          </cell>
          <cell r="J587">
            <v>0</v>
          </cell>
        </row>
        <row r="588">
          <cell r="H588">
            <v>0</v>
          </cell>
          <cell r="I588">
            <v>0</v>
          </cell>
          <cell r="J588">
            <v>0</v>
          </cell>
        </row>
        <row r="589">
          <cell r="G589">
            <v>-197</v>
          </cell>
          <cell r="H589">
            <v>0</v>
          </cell>
          <cell r="I589">
            <v>0</v>
          </cell>
          <cell r="J589">
            <v>0</v>
          </cell>
        </row>
        <row r="590">
          <cell r="H590">
            <v>0</v>
          </cell>
          <cell r="I590">
            <v>0</v>
          </cell>
          <cell r="J590">
            <v>0</v>
          </cell>
        </row>
        <row r="591">
          <cell r="E591">
            <v>0</v>
          </cell>
          <cell r="G591">
            <v>-519944</v>
          </cell>
          <cell r="H591">
            <v>-1095032</v>
          </cell>
          <cell r="I591">
            <v>1614976</v>
          </cell>
          <cell r="J591">
            <v>0</v>
          </cell>
        </row>
        <row r="594">
          <cell r="E594">
            <v>0</v>
          </cell>
          <cell r="G594">
            <v>446258</v>
          </cell>
          <cell r="H594">
            <v>-1095032</v>
          </cell>
          <cell r="I594">
            <v>648774</v>
          </cell>
          <cell r="J594">
            <v>0</v>
          </cell>
        </row>
        <row r="605">
          <cell r="B605">
            <v>43805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122" sqref="B12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43799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54211291</v>
      </c>
      <c r="F22" s="110">
        <f t="shared" si="0"/>
        <v>54888564</v>
      </c>
      <c r="G22" s="111">
        <f t="shared" si="0"/>
        <v>52555308</v>
      </c>
      <c r="H22" s="112">
        <f t="shared" si="0"/>
        <v>2331262</v>
      </c>
      <c r="I22" s="112">
        <f t="shared" si="0"/>
        <v>4569</v>
      </c>
      <c r="J22" s="113">
        <f t="shared" si="0"/>
        <v>-2575</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54211291</v>
      </c>
      <c r="F25" s="135">
        <f>+F26+F30+F31+F32+F33</f>
        <v>54886593</v>
      </c>
      <c r="G25" s="136">
        <f t="shared" ref="G25:M25" si="2">+G26+G30+G31+G32+G33</f>
        <v>52555308</v>
      </c>
      <c r="H25" s="137">
        <f>+H26+H30+H31+H32+H33</f>
        <v>2329291</v>
      </c>
      <c r="I25" s="137">
        <f>+I26+I30+I31+I32+I33</f>
        <v>4569</v>
      </c>
      <c r="J25" s="138">
        <f>+J26+J30+J31+J32+J33</f>
        <v>-2575</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2153891</v>
      </c>
      <c r="F26" s="141">
        <f t="shared" si="1"/>
        <v>1963338</v>
      </c>
      <c r="G26" s="142">
        <f>[1]OTCHET!G74</f>
        <v>608180</v>
      </c>
      <c r="H26" s="143">
        <f>[1]OTCHET!H74</f>
        <v>1347571</v>
      </c>
      <c r="I26" s="143">
        <f>[1]OTCHET!I74</f>
        <v>7587</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384640</v>
      </c>
      <c r="F28" s="156">
        <f t="shared" si="1"/>
        <v>119990</v>
      </c>
      <c r="G28" s="157">
        <f>[1]OTCHET!G77</f>
        <v>118671</v>
      </c>
      <c r="H28" s="158">
        <f>[1]OTCHET!H77</f>
        <v>0</v>
      </c>
      <c r="I28" s="158">
        <f>[1]OTCHET!I77</f>
        <v>1319</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422360</v>
      </c>
      <c r="F29" s="164">
        <f t="shared" si="1"/>
        <v>462944</v>
      </c>
      <c r="G29" s="165">
        <f>+[1]OTCHET!G78+[1]OTCHET!G79</f>
        <v>456610</v>
      </c>
      <c r="H29" s="166">
        <f>+[1]OTCHET!H78+[1]OTCHET!H79</f>
        <v>66</v>
      </c>
      <c r="I29" s="166">
        <f>+[1]OTCHET!I78+[1]OTCHET!I79</f>
        <v>6268</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21594400</v>
      </c>
      <c r="F30" s="170">
        <f t="shared" si="1"/>
        <v>17824636</v>
      </c>
      <c r="G30" s="171">
        <f>[1]OTCHET!G90+[1]OTCHET!G93+[1]OTCHET!G94</f>
        <v>16809633</v>
      </c>
      <c r="H30" s="172">
        <f>[1]OTCHET!H90+[1]OTCHET!H93+[1]OTCHET!H94</f>
        <v>1015003</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5715733</v>
      </c>
      <c r="G31" s="177">
        <f>[1]OTCHET!G108</f>
        <v>4273789</v>
      </c>
      <c r="H31" s="178">
        <f>[1]OTCHET!H108</f>
        <v>5000</v>
      </c>
      <c r="I31" s="178">
        <f>[1]OTCHET!I108</f>
        <v>304</v>
      </c>
      <c r="J31" s="179">
        <f>[1]OTCHET!J108</f>
        <v>1436640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26294000</v>
      </c>
      <c r="F32" s="176">
        <f t="shared" si="1"/>
        <v>29382886</v>
      </c>
      <c r="G32" s="177">
        <f>[1]OTCHET!G112+[1]OTCHET!G121+[1]OTCHET!G137+[1]OTCHET!G138</f>
        <v>30863706</v>
      </c>
      <c r="H32" s="178">
        <f>[1]OTCHET!H112+[1]OTCHET!H121+[1]OTCHET!H137+[1]OTCHET!H138</f>
        <v>-38283</v>
      </c>
      <c r="I32" s="178">
        <f>[1]OTCHET!I112+[1]OTCHET!I121+[1]OTCHET!I137+[1]OTCHET!I138</f>
        <v>-3322</v>
      </c>
      <c r="J32" s="179">
        <f>[1]OTCHET!J112+[1]OTCHET!J121+[1]OTCHET!J137+[1]OTCHET!J138</f>
        <v>-1439215</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1971</v>
      </c>
      <c r="G37" s="208">
        <f>[1]OTCHET!G142+[1]OTCHET!G151+[1]OTCHET!G160</f>
        <v>0</v>
      </c>
      <c r="H37" s="209">
        <f>[1]OTCHET!H142+[1]OTCHET!H151+[1]OTCHET!H160</f>
        <v>1971</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284369540</v>
      </c>
      <c r="F38" s="217">
        <f t="shared" si="3"/>
        <v>246655914</v>
      </c>
      <c r="G38" s="218">
        <f t="shared" si="3"/>
        <v>233272330</v>
      </c>
      <c r="H38" s="219">
        <f t="shared" si="3"/>
        <v>1274331</v>
      </c>
      <c r="I38" s="219">
        <f t="shared" si="3"/>
        <v>1363448</v>
      </c>
      <c r="J38" s="220">
        <f t="shared" si="3"/>
        <v>10745805</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38590570</v>
      </c>
      <c r="F39" s="229">
        <f t="shared" si="4"/>
        <v>33084072</v>
      </c>
      <c r="G39" s="230">
        <f t="shared" si="4"/>
        <v>22160305</v>
      </c>
      <c r="H39" s="231">
        <f t="shared" si="4"/>
        <v>0</v>
      </c>
      <c r="I39" s="231">
        <f t="shared" si="4"/>
        <v>177962</v>
      </c>
      <c r="J39" s="232">
        <f t="shared" si="4"/>
        <v>10745805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28094747</v>
      </c>
      <c r="F40" s="237">
        <f t="shared" si="1"/>
        <v>24037702</v>
      </c>
      <c r="G40" s="238">
        <f>[1]OTCHET!G187</f>
        <v>19788526</v>
      </c>
      <c r="H40" s="239">
        <f>[1]OTCHET!H187</f>
        <v>0</v>
      </c>
      <c r="I40" s="239">
        <f>[1]OTCHET!I187</f>
        <v>150874</v>
      </c>
      <c r="J40" s="240">
        <f>[1]OTCHET!J187</f>
        <v>4098302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3127294</v>
      </c>
      <c r="F41" s="245">
        <f t="shared" si="1"/>
        <v>2613753</v>
      </c>
      <c r="G41" s="246">
        <f>[1]OTCHET!G190</f>
        <v>2371779</v>
      </c>
      <c r="H41" s="247">
        <f>[1]OTCHET!H190</f>
        <v>0</v>
      </c>
      <c r="I41" s="247">
        <f>[1]OTCHET!I190</f>
        <v>27088</v>
      </c>
      <c r="J41" s="248">
        <f>[1]OTCHET!J190</f>
        <v>214886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7368529</v>
      </c>
      <c r="F42" s="252">
        <f t="shared" si="1"/>
        <v>6432617</v>
      </c>
      <c r="G42" s="253">
        <f>+[1]OTCHET!G196+[1]OTCHET!G204</f>
        <v>0</v>
      </c>
      <c r="H42" s="254">
        <f>+[1]OTCHET!H196+[1]OTCHET!H204</f>
        <v>0</v>
      </c>
      <c r="I42" s="254">
        <f>+[1]OTCHET!I196+[1]OTCHET!I204</f>
        <v>0</v>
      </c>
      <c r="J42" s="255">
        <f>+[1]OTCHET!J196+[1]OTCHET!J204</f>
        <v>6432617</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31364082</v>
      </c>
      <c r="F43" s="258">
        <f t="shared" si="1"/>
        <v>22611074</v>
      </c>
      <c r="G43" s="259">
        <f>+[1]OTCHET!G205+[1]OTCHET!G223+[1]OTCHET!G271</f>
        <v>21502386</v>
      </c>
      <c r="H43" s="260">
        <f>+[1]OTCHET!H205+[1]OTCHET!H223+[1]OTCHET!H271</f>
        <v>-72560</v>
      </c>
      <c r="I43" s="260">
        <f>+[1]OTCHET!I205+[1]OTCHET!I223+[1]OTCHET!I271</f>
        <v>1181248</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5729032</v>
      </c>
      <c r="F44" s="128">
        <f t="shared" si="1"/>
        <v>5729032</v>
      </c>
      <c r="G44" s="129">
        <f>+[1]OTCHET!G227+[1]OTCHET!G233+[1]OTCHET!G236+[1]OTCHET!G237+[1]OTCHET!G238+[1]OTCHET!G239+[1]OTCHET!G240</f>
        <v>4382141</v>
      </c>
      <c r="H44" s="130">
        <f>+[1]OTCHET!H227+[1]OTCHET!H233+[1]OTCHET!H236+[1]OTCHET!H237+[1]OTCHET!H238+[1]OTCHET!H239+[1]OTCHET!H240</f>
        <v>1346891</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5729032</v>
      </c>
      <c r="F45" s="264">
        <f t="shared" si="1"/>
        <v>5729032</v>
      </c>
      <c r="G45" s="265">
        <f>+[1]OTCHET!G236+[1]OTCHET!G237+[1]OTCHET!G238+[1]OTCHET!G239+[1]OTCHET!G243+[1]OTCHET!G244+[1]OTCHET!G248</f>
        <v>4382141</v>
      </c>
      <c r="H45" s="266">
        <f>+[1]OTCHET!H236+[1]OTCHET!H237+[1]OTCHET!H238+[1]OTCHET!H239+[1]OTCHET!H243+[1]OTCHET!H244+[1]OTCHET!H248</f>
        <v>1346891</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198014006</v>
      </c>
      <c r="F48" s="176">
        <f t="shared" si="1"/>
        <v>180063515</v>
      </c>
      <c r="G48" s="171">
        <f>+[1]OTCHET!G265+[1]OTCHET!G269+[1]OTCHET!G270</f>
        <v>180063515</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10671850</v>
      </c>
      <c r="F49" s="176">
        <f t="shared" si="1"/>
        <v>5168221</v>
      </c>
      <c r="G49" s="177">
        <f>[1]OTCHET!G275+[1]OTCHET!G276+[1]OTCHET!G284+[1]OTCHET!G287</f>
        <v>5163983</v>
      </c>
      <c r="H49" s="178">
        <f>[1]OTCHET!H275+[1]OTCHET!H276+[1]OTCHET!H284+[1]OTCHET!H287</f>
        <v>0</v>
      </c>
      <c r="I49" s="178">
        <f>[1]OTCHET!I275+[1]OTCHET!I276+[1]OTCHET!I284+[1]OTCHET!I287</f>
        <v>4238</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182037802</v>
      </c>
      <c r="F56" s="301">
        <f t="shared" si="5"/>
        <v>207937575</v>
      </c>
      <c r="G56" s="302">
        <f t="shared" si="5"/>
        <v>196041525</v>
      </c>
      <c r="H56" s="303">
        <f t="shared" si="5"/>
        <v>425556</v>
      </c>
      <c r="I56" s="304">
        <f t="shared" si="5"/>
        <v>-62988</v>
      </c>
      <c r="J56" s="305">
        <f t="shared" si="5"/>
        <v>11533482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205602239</v>
      </c>
      <c r="F57" s="307">
        <f t="shared" si="1"/>
        <v>177878972</v>
      </c>
      <c r="G57" s="308">
        <f>+[1]OTCHET!G361+[1]OTCHET!G375+[1]OTCHET!G388</f>
        <v>177878972</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-23564437</v>
      </c>
      <c r="F58" s="312">
        <f t="shared" si="1"/>
        <v>18527696</v>
      </c>
      <c r="G58" s="313">
        <f>+[1]OTCHET!G383+[1]OTCHET!G391+[1]OTCHET!G396+[1]OTCHET!G399+[1]OTCHET!G402+[1]OTCHET!G405+[1]OTCHET!G406+[1]OTCHET!G409+[1]OTCHET!G422+[1]OTCHET!G423+[1]OTCHET!G424+[1]OTCHET!G425+[1]OTCHET!G426</f>
        <v>18162553</v>
      </c>
      <c r="H58" s="314">
        <f>+[1]OTCHET!H383+[1]OTCHET!H391+[1]OTCHET!H396+[1]OTCHET!H399+[1]OTCHET!H402+[1]OTCHET!H405+[1]OTCHET!H406+[1]OTCHET!H409+[1]OTCHET!H422+[1]OTCHET!H423+[1]OTCHET!H424+[1]OTCHET!H425+[1]OTCHET!H426</f>
        <v>425556</v>
      </c>
      <c r="I58" s="314">
        <f>+[1]OTCHET!I383+[1]OTCHET!I391+[1]OTCHET!I396+[1]OTCHET!I399+[1]OTCHET!I402+[1]OTCHET!I405+[1]OTCHET!I406+[1]OTCHET!I409+[1]OTCHET!I422+[1]OTCHET!I423+[1]OTCHET!I424+[1]OTCHET!I425+[1]OTCHET!I426</f>
        <v>-62988</v>
      </c>
      <c r="J58" s="315">
        <f>+[1]OTCHET!J383+[1]OTCHET!J391+[1]OTCHET!J396+[1]OTCHET!J399+[1]OTCHET!J402+[1]OTCHET!J405+[1]OTCHET!J406+[1]OTCHET!J409+[1]OTCHET!J422+[1]OTCHET!J423+[1]OTCHET!J424+[1]OTCHET!J425+[1]OTCHET!J426</f>
        <v>2575</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11530907</v>
      </c>
      <c r="G62" s="208">
        <f>[1]OTCHET!G412</f>
        <v>0</v>
      </c>
      <c r="H62" s="209">
        <f>[1]OTCHET!H412</f>
        <v>0</v>
      </c>
      <c r="I62" s="209">
        <f>[1]OTCHET!I412</f>
        <v>0</v>
      </c>
      <c r="J62" s="210">
        <f>[1]OTCHET!J412</f>
        <v>11530907</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-48120447</v>
      </c>
      <c r="F64" s="344">
        <f t="shared" si="6"/>
        <v>16170225</v>
      </c>
      <c r="G64" s="345">
        <f t="shared" si="6"/>
        <v>15324503</v>
      </c>
      <c r="H64" s="346">
        <f t="shared" si="6"/>
        <v>1482487</v>
      </c>
      <c r="I64" s="346">
        <f t="shared" si="6"/>
        <v>-1421867</v>
      </c>
      <c r="J64" s="347">
        <f t="shared" si="6"/>
        <v>785102</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48120447</v>
      </c>
      <c r="F66" s="356">
        <f>SUM(+F68+F76+F77+F84+F85+F86+F89+F90+F91+F92+F93+F94+F95)</f>
        <v>-16170225</v>
      </c>
      <c r="G66" s="357">
        <f t="shared" ref="G66:L66" si="8">SUM(+G68+G76+G77+G84+G85+G86+G89+G90+G91+G92+G93+G94+G95)</f>
        <v>-15324503</v>
      </c>
      <c r="H66" s="358">
        <f>SUM(+H68+H76+H77+H84+H85+H86+H89+H90+H91+H92+H93+H94+H95)</f>
        <v>-1482487</v>
      </c>
      <c r="I66" s="358">
        <f>SUM(+I68+I76+I77+I84+I85+I86+I89+I90+I91+I92+I93+I94+I95)</f>
        <v>1421867</v>
      </c>
      <c r="J66" s="359">
        <f>SUM(+J68+J76+J77+J84+J85+J86+J89+J90+J91+J92+J93+J94+J95)</f>
        <v>-785102</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-24298140</v>
      </c>
      <c r="F68" s="317">
        <f>SUM(F69:F75)</f>
        <v>-24335281</v>
      </c>
      <c r="G68" s="318">
        <f t="shared" ref="G68:M68" si="9">SUM(G69:G75)</f>
        <v>-18879553</v>
      </c>
      <c r="H68" s="319">
        <f>SUM(H69:H75)</f>
        <v>-5455728</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-24298140</v>
      </c>
      <c r="F70" s="383">
        <f t="shared" si="1"/>
        <v>-24298140</v>
      </c>
      <c r="G70" s="384">
        <f>+[1]OTCHET!G484+[1]OTCHET!G485+[1]OTCHET!G488+[1]OTCHET!G489+[1]OTCHET!G492+[1]OTCHET!G493+[1]OTCHET!G494+[1]OTCHET!G496</f>
        <v>-18879553</v>
      </c>
      <c r="H70" s="385">
        <f>+[1]OTCHET!H484+[1]OTCHET!H485+[1]OTCHET!H488+[1]OTCHET!H489+[1]OTCHET!H492+[1]OTCHET!H493+[1]OTCHET!H494+[1]OTCHET!H496</f>
        <v>-5418587</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22015</v>
      </c>
      <c r="G74" s="384">
        <f>+[1]OTCHET!G581+[1]OTCHET!G582</f>
        <v>0</v>
      </c>
      <c r="H74" s="385">
        <f>+[1]OTCHET!H581+[1]OTCHET!H582</f>
        <v>22015</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-59156</v>
      </c>
      <c r="G75" s="391">
        <f>+[1]OTCHET!G583+[1]OTCHET!G584+[1]OTCHET!G585</f>
        <v>0</v>
      </c>
      <c r="H75" s="392">
        <f>+[1]OTCHET!H583+[1]OTCHET!H584+[1]OTCHET!H585</f>
        <v>-59156</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72418587</v>
      </c>
      <c r="F77" s="317">
        <f>SUM(F78:F83)</f>
        <v>10419450</v>
      </c>
      <c r="G77" s="318">
        <f t="shared" ref="G77:M77" si="10">SUM(G78:G83)</f>
        <v>5000000</v>
      </c>
      <c r="H77" s="319">
        <f>SUM(H78:H83)</f>
        <v>5419450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67000000</v>
      </c>
      <c r="F79" s="383">
        <f t="shared" si="1"/>
        <v>5000000</v>
      </c>
      <c r="G79" s="384">
        <f>+[1]OTCHET!G467+[1]OTCHET!G470</f>
        <v>5000000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5418587</v>
      </c>
      <c r="F83" s="390">
        <f t="shared" si="1"/>
        <v>5419450</v>
      </c>
      <c r="G83" s="391">
        <f>+[1]OTCHET!G480</f>
        <v>0</v>
      </c>
      <c r="H83" s="392">
        <f>+[1]OTCHET!H480</f>
        <v>5419450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-126825</v>
      </c>
      <c r="G86" s="318">
        <f t="shared" ref="G86:M86" si="11">+G87+G88</f>
        <v>-965839</v>
      </c>
      <c r="H86" s="319">
        <f>+H87+H88</f>
        <v>918863</v>
      </c>
      <c r="I86" s="319">
        <f>+I87+I88</f>
        <v>-33520</v>
      </c>
      <c r="J86" s="320">
        <f>+J87+J88</f>
        <v>-46329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-126825</v>
      </c>
      <c r="G88" s="391">
        <f>+[1]OTCHET!G521+[1]OTCHET!G524+[1]OTCHET!G544</f>
        <v>-965839</v>
      </c>
      <c r="H88" s="392">
        <f>+[1]OTCHET!H521+[1]OTCHET!H524+[1]OTCHET!H544</f>
        <v>918863</v>
      </c>
      <c r="I88" s="392">
        <f>+[1]OTCHET!I521+[1]OTCHET!I524+[1]OTCHET!I544</f>
        <v>-33520</v>
      </c>
      <c r="J88" s="393">
        <f>+[1]OTCHET!J521+[1]OTCHET!J524+[1]OTCHET!J544</f>
        <v>-46329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-148174</v>
      </c>
      <c r="G89" s="308">
        <f>[1]OTCHET!G531</f>
        <v>590599</v>
      </c>
      <c r="H89" s="309">
        <f>[1]OTCHET!H531</f>
        <v>0</v>
      </c>
      <c r="I89" s="309">
        <f>[1]OTCHET!I531</f>
        <v>0</v>
      </c>
      <c r="J89" s="310">
        <f>[1]OTCHET!J531</f>
        <v>-738773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473675</v>
      </c>
      <c r="G90" s="313">
        <f>+[1]OTCHET!G567+[1]OTCHET!G568+[1]OTCHET!G569+[1]OTCHET!G570+[1]OTCHET!G571+[1]OTCHET!G572</f>
        <v>0</v>
      </c>
      <c r="H90" s="314">
        <f>+[1]OTCHET!H567+[1]OTCHET!H568+[1]OTCHET!H569+[1]OTCHET!H570+[1]OTCHET!H571+[1]OTCHET!H572</f>
        <v>473675</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-2481714</v>
      </c>
      <c r="G91" s="177">
        <f>+[1]OTCHET!G573+[1]OTCHET!G574+[1]OTCHET!G575+[1]OTCHET!G576+[1]OTCHET!G577+[1]OTCHET!G578+[1]OTCHET!G579</f>
        <v>-549569</v>
      </c>
      <c r="H91" s="178">
        <f>+[1]OTCHET!H573+[1]OTCHET!H574+[1]OTCHET!H575+[1]OTCHET!H576+[1]OTCHET!H577+[1]OTCHET!H578+[1]OTCHET!H579</f>
        <v>-1780013</v>
      </c>
      <c r="I91" s="178">
        <f>+[1]OTCHET!I573+[1]OTCHET!I574+[1]OTCHET!I575+[1]OTCHET!I576+[1]OTCHET!I577+[1]OTCHET!I578+[1]OTCHET!I579</f>
        <v>-152132</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28841</v>
      </c>
      <c r="G92" s="177">
        <f>+[1]OTCHET!G580</f>
        <v>0</v>
      </c>
      <c r="H92" s="178">
        <f>+[1]OTCHET!H580</f>
        <v>36298</v>
      </c>
      <c r="I92" s="178">
        <f>+[1]OTCHET!I580</f>
        <v>-7457</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-197</v>
      </c>
      <c r="G94" s="177">
        <f>+[1]OTCHET!G589+[1]OTCHET!G590</f>
        <v>-197</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-519944</v>
      </c>
      <c r="H95" s="130">
        <f>[1]OTCHET!H591</f>
        <v>-1095032</v>
      </c>
      <c r="I95" s="130">
        <f>[1]OTCHET!I591</f>
        <v>1614976</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446258</v>
      </c>
      <c r="H96" s="406">
        <f>+[1]OTCHET!H594</f>
        <v>-1095032</v>
      </c>
      <c r="I96" s="406">
        <f>+[1]OTCHET!I594</f>
        <v>648774</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43805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2019-12-11T08:32:24Z</dcterms:modified>
</cp:coreProperties>
</file>