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2\mart\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E96" i="1"/>
  <c r="J95" i="1"/>
  <c r="I95" i="1"/>
  <c r="H95" i="1"/>
  <c r="G95" i="1"/>
  <c r="E95" i="1"/>
  <c r="J94" i="1"/>
  <c r="I94" i="1"/>
  <c r="H94" i="1"/>
  <c r="G94" i="1"/>
  <c r="F94" i="1" s="1"/>
  <c r="E94" i="1"/>
  <c r="J93" i="1"/>
  <c r="I93" i="1"/>
  <c r="H93" i="1"/>
  <c r="G93" i="1"/>
  <c r="E93" i="1"/>
  <c r="J92" i="1"/>
  <c r="I92" i="1"/>
  <c r="H92" i="1"/>
  <c r="G92" i="1"/>
  <c r="E92" i="1"/>
  <c r="J91" i="1"/>
  <c r="I91" i="1"/>
  <c r="H91" i="1"/>
  <c r="G91" i="1"/>
  <c r="E91" i="1"/>
  <c r="J90" i="1"/>
  <c r="I90" i="1"/>
  <c r="H90" i="1"/>
  <c r="G90" i="1"/>
  <c r="F90" i="1" s="1"/>
  <c r="E90" i="1"/>
  <c r="J89" i="1"/>
  <c r="I89" i="1"/>
  <c r="H89" i="1"/>
  <c r="G89" i="1"/>
  <c r="E89" i="1"/>
  <c r="J88" i="1"/>
  <c r="I88" i="1"/>
  <c r="I86" i="1" s="1"/>
  <c r="H88" i="1"/>
  <c r="G88" i="1"/>
  <c r="E88" i="1"/>
  <c r="J87" i="1"/>
  <c r="I87" i="1"/>
  <c r="H87" i="1"/>
  <c r="G87" i="1"/>
  <c r="E87" i="1"/>
  <c r="E86" i="1" s="1"/>
  <c r="M86" i="1"/>
  <c r="L86" i="1"/>
  <c r="K86" i="1"/>
  <c r="J86" i="1"/>
  <c r="H86" i="1"/>
  <c r="J85" i="1"/>
  <c r="I85" i="1"/>
  <c r="H85" i="1"/>
  <c r="G85" i="1"/>
  <c r="F85" i="1" s="1"/>
  <c r="E85" i="1"/>
  <c r="J84" i="1"/>
  <c r="I84" i="1"/>
  <c r="H84" i="1"/>
  <c r="G84" i="1"/>
  <c r="E84" i="1"/>
  <c r="J83" i="1"/>
  <c r="I83" i="1"/>
  <c r="H83" i="1"/>
  <c r="G83" i="1"/>
  <c r="F83" i="1" s="1"/>
  <c r="E83" i="1"/>
  <c r="J82" i="1"/>
  <c r="I82" i="1"/>
  <c r="H82" i="1"/>
  <c r="G82" i="1"/>
  <c r="E82" i="1"/>
  <c r="F81" i="1"/>
  <c r="J80" i="1"/>
  <c r="I80" i="1"/>
  <c r="H80" i="1"/>
  <c r="G80" i="1"/>
  <c r="F80" i="1" s="1"/>
  <c r="E80" i="1"/>
  <c r="J79" i="1"/>
  <c r="I79" i="1"/>
  <c r="H79" i="1"/>
  <c r="G79" i="1"/>
  <c r="E79" i="1"/>
  <c r="J78" i="1"/>
  <c r="I78" i="1"/>
  <c r="H78" i="1"/>
  <c r="H77" i="1" s="1"/>
  <c r="G78" i="1"/>
  <c r="E78" i="1"/>
  <c r="M77" i="1"/>
  <c r="L77" i="1"/>
  <c r="K77" i="1"/>
  <c r="M76" i="1"/>
  <c r="L76" i="1"/>
  <c r="K76" i="1"/>
  <c r="J76" i="1"/>
  <c r="I76" i="1"/>
  <c r="H76" i="1"/>
  <c r="G76" i="1"/>
  <c r="E76" i="1"/>
  <c r="M75" i="1"/>
  <c r="L75" i="1"/>
  <c r="K75" i="1"/>
  <c r="J75" i="1"/>
  <c r="I75" i="1"/>
  <c r="H75" i="1"/>
  <c r="G75" i="1"/>
  <c r="F75" i="1" s="1"/>
  <c r="E75" i="1"/>
  <c r="M74" i="1"/>
  <c r="L74" i="1"/>
  <c r="K74" i="1"/>
  <c r="J74" i="1"/>
  <c r="I74" i="1"/>
  <c r="H74" i="1"/>
  <c r="G74" i="1"/>
  <c r="E74" i="1"/>
  <c r="M73" i="1"/>
  <c r="L73" i="1"/>
  <c r="K73" i="1"/>
  <c r="J73" i="1"/>
  <c r="I73" i="1"/>
  <c r="H73" i="1"/>
  <c r="G73" i="1"/>
  <c r="E73" i="1"/>
  <c r="M72" i="1"/>
  <c r="L72" i="1"/>
  <c r="K72" i="1"/>
  <c r="J72" i="1"/>
  <c r="I72" i="1"/>
  <c r="H72" i="1"/>
  <c r="G72" i="1"/>
  <c r="E72" i="1"/>
  <c r="M71" i="1"/>
  <c r="L71" i="1"/>
  <c r="K71" i="1"/>
  <c r="J71" i="1"/>
  <c r="I71" i="1"/>
  <c r="H71" i="1"/>
  <c r="G71" i="1"/>
  <c r="E71" i="1"/>
  <c r="M70" i="1"/>
  <c r="L70" i="1"/>
  <c r="K70" i="1"/>
  <c r="J70" i="1"/>
  <c r="I70" i="1"/>
  <c r="H70" i="1"/>
  <c r="G70" i="1"/>
  <c r="E70" i="1"/>
  <c r="M69" i="1"/>
  <c r="L69" i="1"/>
  <c r="L68" i="1" s="1"/>
  <c r="L66" i="1" s="1"/>
  <c r="K69" i="1"/>
  <c r="J69" i="1"/>
  <c r="I69" i="1"/>
  <c r="I68" i="1" s="1"/>
  <c r="H69" i="1"/>
  <c r="H68" i="1" s="1"/>
  <c r="G69" i="1"/>
  <c r="E69" i="1"/>
  <c r="M68" i="1"/>
  <c r="M66" i="1" s="1"/>
  <c r="K68" i="1"/>
  <c r="E68" i="1"/>
  <c r="F67" i="1"/>
  <c r="K66" i="1"/>
  <c r="J63" i="1"/>
  <c r="I63" i="1"/>
  <c r="H63" i="1"/>
  <c r="G63" i="1"/>
  <c r="E63" i="1"/>
  <c r="J62" i="1"/>
  <c r="J56" i="1" s="1"/>
  <c r="I62" i="1"/>
  <c r="H62" i="1"/>
  <c r="G62" i="1"/>
  <c r="F62" i="1"/>
  <c r="E62" i="1"/>
  <c r="F61" i="1"/>
  <c r="J60" i="1"/>
  <c r="I60" i="1"/>
  <c r="H60" i="1"/>
  <c r="G60" i="1"/>
  <c r="E60" i="1"/>
  <c r="J59" i="1"/>
  <c r="I59" i="1"/>
  <c r="H59" i="1"/>
  <c r="G59" i="1"/>
  <c r="E59" i="1"/>
  <c r="J58" i="1"/>
  <c r="I58" i="1"/>
  <c r="I56" i="1" s="1"/>
  <c r="H58" i="1"/>
  <c r="G58" i="1"/>
  <c r="F58" i="1" s="1"/>
  <c r="E58" i="1"/>
  <c r="J57" i="1"/>
  <c r="I57" i="1"/>
  <c r="H57" i="1"/>
  <c r="H56" i="1" s="1"/>
  <c r="G57" i="1"/>
  <c r="E57" i="1"/>
  <c r="E56" i="1" s="1"/>
  <c r="M56" i="1"/>
  <c r="L56" i="1"/>
  <c r="K56" i="1"/>
  <c r="J55" i="1"/>
  <c r="I55" i="1"/>
  <c r="H55" i="1"/>
  <c r="G55" i="1"/>
  <c r="F55" i="1" s="1"/>
  <c r="E55" i="1"/>
  <c r="J54" i="1"/>
  <c r="I54" i="1"/>
  <c r="H54" i="1"/>
  <c r="G54" i="1"/>
  <c r="E54" i="1"/>
  <c r="J53" i="1"/>
  <c r="I53" i="1"/>
  <c r="H53" i="1"/>
  <c r="F53" i="1" s="1"/>
  <c r="G53" i="1"/>
  <c r="E53" i="1"/>
  <c r="J52" i="1"/>
  <c r="I52" i="1"/>
  <c r="H52" i="1"/>
  <c r="G52" i="1"/>
  <c r="E52" i="1"/>
  <c r="J51" i="1"/>
  <c r="I51" i="1"/>
  <c r="H51" i="1"/>
  <c r="G51" i="1"/>
  <c r="F51" i="1" s="1"/>
  <c r="E51" i="1"/>
  <c r="J50" i="1"/>
  <c r="I50" i="1"/>
  <c r="H50" i="1"/>
  <c r="G50" i="1"/>
  <c r="E50" i="1"/>
  <c r="J49" i="1"/>
  <c r="I49" i="1"/>
  <c r="H49" i="1"/>
  <c r="G49" i="1"/>
  <c r="F49" i="1"/>
  <c r="E49" i="1"/>
  <c r="J48" i="1"/>
  <c r="I48" i="1"/>
  <c r="H48" i="1"/>
  <c r="F48" i="1" s="1"/>
  <c r="G48" i="1"/>
  <c r="E48" i="1"/>
  <c r="J47" i="1"/>
  <c r="I47" i="1"/>
  <c r="H47" i="1"/>
  <c r="G47" i="1"/>
  <c r="F47" i="1" s="1"/>
  <c r="E47" i="1"/>
  <c r="J46" i="1"/>
  <c r="I46" i="1"/>
  <c r="H46" i="1"/>
  <c r="G46" i="1"/>
  <c r="E46" i="1"/>
  <c r="J45" i="1"/>
  <c r="I45" i="1"/>
  <c r="H45" i="1"/>
  <c r="F45" i="1" s="1"/>
  <c r="G45" i="1"/>
  <c r="E45" i="1"/>
  <c r="J44" i="1"/>
  <c r="I44" i="1"/>
  <c r="H44" i="1"/>
  <c r="G44" i="1"/>
  <c r="E44" i="1"/>
  <c r="J43" i="1"/>
  <c r="I43" i="1"/>
  <c r="H43" i="1"/>
  <c r="G43" i="1"/>
  <c r="F43" i="1" s="1"/>
  <c r="E43" i="1"/>
  <c r="J42" i="1"/>
  <c r="I42" i="1"/>
  <c r="H42" i="1"/>
  <c r="G42" i="1"/>
  <c r="E42" i="1"/>
  <c r="J41" i="1"/>
  <c r="I41" i="1"/>
  <c r="H41" i="1"/>
  <c r="G41" i="1"/>
  <c r="F41" i="1"/>
  <c r="E41" i="1"/>
  <c r="J40" i="1"/>
  <c r="J39" i="1" s="1"/>
  <c r="J38" i="1" s="1"/>
  <c r="I40" i="1"/>
  <c r="H40" i="1"/>
  <c r="H39" i="1" s="1"/>
  <c r="H38" i="1" s="1"/>
  <c r="G40" i="1"/>
  <c r="E40" i="1"/>
  <c r="I39" i="1"/>
  <c r="I38" i="1" s="1"/>
  <c r="E39" i="1"/>
  <c r="M38" i="1"/>
  <c r="L38" i="1"/>
  <c r="K38" i="1"/>
  <c r="E38" i="1"/>
  <c r="J37" i="1"/>
  <c r="I37" i="1"/>
  <c r="H37" i="1"/>
  <c r="G37" i="1"/>
  <c r="F37" i="1" s="1"/>
  <c r="E37" i="1"/>
  <c r="J36" i="1"/>
  <c r="I36" i="1"/>
  <c r="H36" i="1"/>
  <c r="G36" i="1"/>
  <c r="E36" i="1"/>
  <c r="F35" i="1"/>
  <c r="F34" i="1"/>
  <c r="J33" i="1"/>
  <c r="I33" i="1"/>
  <c r="H33" i="1"/>
  <c r="G33" i="1"/>
  <c r="F33" i="1" s="1"/>
  <c r="E33" i="1"/>
  <c r="J32" i="1"/>
  <c r="I32" i="1"/>
  <c r="H32" i="1"/>
  <c r="G32" i="1"/>
  <c r="E32" i="1"/>
  <c r="J31" i="1"/>
  <c r="I31" i="1"/>
  <c r="H31" i="1"/>
  <c r="G31" i="1"/>
  <c r="E31" i="1"/>
  <c r="J30" i="1"/>
  <c r="I30" i="1"/>
  <c r="H30" i="1"/>
  <c r="G30" i="1"/>
  <c r="E30" i="1"/>
  <c r="J29" i="1"/>
  <c r="I29" i="1"/>
  <c r="H29" i="1"/>
  <c r="G29" i="1"/>
  <c r="F29" i="1" s="1"/>
  <c r="E29" i="1"/>
  <c r="J28" i="1"/>
  <c r="I28" i="1"/>
  <c r="H28" i="1"/>
  <c r="G28" i="1"/>
  <c r="E28" i="1"/>
  <c r="J27" i="1"/>
  <c r="I27" i="1"/>
  <c r="H27" i="1"/>
  <c r="G27" i="1"/>
  <c r="E27" i="1"/>
  <c r="J26" i="1"/>
  <c r="I26" i="1"/>
  <c r="H26" i="1"/>
  <c r="H25" i="1" s="1"/>
  <c r="H22" i="1" s="1"/>
  <c r="H64" i="1" s="1"/>
  <c r="G26" i="1"/>
  <c r="E26" i="1"/>
  <c r="E25" i="1" s="1"/>
  <c r="M25" i="1"/>
  <c r="L25" i="1"/>
  <c r="K25" i="1"/>
  <c r="J25" i="1"/>
  <c r="J22" i="1" s="1"/>
  <c r="F24" i="1"/>
  <c r="J23" i="1"/>
  <c r="I23" i="1"/>
  <c r="H23" i="1"/>
  <c r="G23" i="1"/>
  <c r="E23" i="1"/>
  <c r="M22" i="1"/>
  <c r="M64" i="1" s="1"/>
  <c r="L22" i="1"/>
  <c r="L64" i="1" s="1"/>
  <c r="L65" i="1" s="1"/>
  <c r="K22" i="1"/>
  <c r="K64" i="1" s="1"/>
  <c r="K65" i="1" s="1"/>
  <c r="F15" i="1"/>
  <c r="E15" i="1"/>
  <c r="F13" i="1"/>
  <c r="E13" i="1"/>
  <c r="B13" i="1"/>
  <c r="I11" i="1"/>
  <c r="H11" i="1"/>
  <c r="F11" i="1"/>
  <c r="B11" i="1"/>
  <c r="B8" i="1"/>
  <c r="J64" i="1" l="1"/>
  <c r="J65" i="1" s="1"/>
  <c r="E22" i="1"/>
  <c r="E64" i="1" s="1"/>
  <c r="F26" i="1"/>
  <c r="F30" i="1"/>
  <c r="F44" i="1"/>
  <c r="F46" i="1"/>
  <c r="F54" i="1"/>
  <c r="F59" i="1"/>
  <c r="F70" i="1"/>
  <c r="F72" i="1"/>
  <c r="F74" i="1"/>
  <c r="I77" i="1"/>
  <c r="I66" i="1" s="1"/>
  <c r="F87" i="1"/>
  <c r="F91" i="1"/>
  <c r="F95" i="1"/>
  <c r="F23" i="1"/>
  <c r="F27" i="1"/>
  <c r="F31" i="1"/>
  <c r="F42" i="1"/>
  <c r="F52" i="1"/>
  <c r="F60" i="1"/>
  <c r="H66" i="1"/>
  <c r="H105" i="1" s="1"/>
  <c r="F73" i="1"/>
  <c r="F76" i="1"/>
  <c r="F78" i="1"/>
  <c r="E77" i="1"/>
  <c r="E66" i="1" s="1"/>
  <c r="E105" i="1" s="1"/>
  <c r="F84" i="1"/>
  <c r="F88" i="1"/>
  <c r="F92" i="1"/>
  <c r="F96" i="1"/>
  <c r="J68" i="1"/>
  <c r="J66" i="1" s="1"/>
  <c r="I25" i="1"/>
  <c r="F28" i="1"/>
  <c r="F32" i="1"/>
  <c r="F36" i="1"/>
  <c r="G39" i="1"/>
  <c r="G38" i="1" s="1"/>
  <c r="F40" i="1"/>
  <c r="F50" i="1"/>
  <c r="F57" i="1"/>
  <c r="F56" i="1" s="1"/>
  <c r="F63" i="1"/>
  <c r="F79" i="1"/>
  <c r="F82" i="1"/>
  <c r="J77" i="1"/>
  <c r="F89" i="1"/>
  <c r="F93" i="1"/>
  <c r="F77" i="1"/>
  <c r="H65" i="1"/>
  <c r="M65" i="1"/>
  <c r="I22" i="1"/>
  <c r="I64" i="1" s="1"/>
  <c r="F71" i="1"/>
  <c r="G25" i="1"/>
  <c r="G22" i="1" s="1"/>
  <c r="G68" i="1"/>
  <c r="F69" i="1"/>
  <c r="G56" i="1"/>
  <c r="G77" i="1"/>
  <c r="G86" i="1"/>
  <c r="F22" i="1" l="1"/>
  <c r="E65" i="1"/>
  <c r="J105" i="1"/>
  <c r="F25" i="1"/>
  <c r="F39" i="1"/>
  <c r="F38" i="1" s="1"/>
  <c r="F86" i="1"/>
  <c r="G64" i="1"/>
  <c r="F68" i="1"/>
  <c r="G66" i="1"/>
  <c r="G65" i="1" s="1"/>
  <c r="I105" i="1"/>
  <c r="I65" i="1"/>
  <c r="F64" i="1" l="1"/>
  <c r="F66" i="1"/>
  <c r="F65" i="1" s="1"/>
  <c r="B105" i="1" s="1"/>
  <c r="B65" i="1"/>
  <c r="F105" i="1"/>
  <c r="G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<sst xmlns="http://schemas.openxmlformats.org/spreadsheetml/2006/main" count="247" uniqueCount="175">
  <si>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</si>
  <si>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</si>
  <si>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</si>
  <si>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</si>
  <si>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</si>
  <si>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</si>
  <si>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</si>
  <si>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</si>
  <si>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2022 г.</t>
  </si>
  <si>
    <t>ОТЧЕТ               2022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</si>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</sst>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2/mart/B1_2022_03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44651</v>
          </cell>
          <cell r="H9">
            <v>695388</v>
          </cell>
        </row>
        <row r="12">
          <cell r="B12" t="str">
            <v>Министерство на транспорта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807000</v>
          </cell>
          <cell r="G74">
            <v>277851</v>
          </cell>
          <cell r="H74">
            <v>0</v>
          </cell>
          <cell r="I74">
            <v>-300</v>
          </cell>
          <cell r="J74">
            <v>0</v>
          </cell>
        </row>
        <row r="77">
          <cell r="E77">
            <v>384600</v>
          </cell>
          <cell r="G77">
            <v>156175</v>
          </cell>
          <cell r="I77">
            <v>-1555</v>
          </cell>
        </row>
        <row r="78">
          <cell r="E78">
            <v>422400</v>
          </cell>
          <cell r="G78">
            <v>121676</v>
          </cell>
          <cell r="I78">
            <v>1255</v>
          </cell>
        </row>
        <row r="90">
          <cell r="E90">
            <v>24060700</v>
          </cell>
          <cell r="G90">
            <v>3029583</v>
          </cell>
          <cell r="H90">
            <v>472489</v>
          </cell>
          <cell r="I90">
            <v>0</v>
          </cell>
          <cell r="J90">
            <v>0</v>
          </cell>
        </row>
        <row r="94">
          <cell r="E94">
            <v>0</v>
          </cell>
          <cell r="G94">
            <v>0</v>
          </cell>
          <cell r="H94">
            <v>0</v>
          </cell>
          <cell r="I94">
            <v>0</v>
          </cell>
          <cell r="J94">
            <v>0</v>
          </cell>
        </row>
        <row r="108">
          <cell r="E108">
            <v>4169000</v>
          </cell>
          <cell r="G108">
            <v>870623</v>
          </cell>
          <cell r="H108">
            <v>41</v>
          </cell>
          <cell r="I108">
            <v>0</v>
          </cell>
          <cell r="J108">
            <v>328051</v>
          </cell>
        </row>
        <row r="112">
          <cell r="E112">
            <v>-1206000</v>
          </cell>
          <cell r="G112">
            <v>8598</v>
          </cell>
          <cell r="H112">
            <v>-454</v>
          </cell>
          <cell r="I112">
            <v>-91</v>
          </cell>
          <cell r="J112">
            <v>-328051</v>
          </cell>
        </row>
        <row r="121">
          <cell r="E121">
            <v>-6033000</v>
          </cell>
          <cell r="G121">
            <v>-2978440</v>
          </cell>
          <cell r="H121">
            <v>0</v>
          </cell>
          <cell r="I121">
            <v>0</v>
          </cell>
          <cell r="J121">
            <v>0</v>
          </cell>
        </row>
        <row r="125">
          <cell r="E125">
            <v>0</v>
          </cell>
          <cell r="G125">
            <v>0</v>
          </cell>
          <cell r="H125">
            <v>0</v>
          </cell>
          <cell r="I125">
            <v>0</v>
          </cell>
          <cell r="J125">
            <v>0</v>
          </cell>
        </row>
        <row r="137">
          <cell r="E137">
            <v>21000000</v>
          </cell>
          <cell r="G137">
            <v>14711632</v>
          </cell>
        </row>
        <row r="139">
          <cell r="E139">
            <v>0</v>
          </cell>
          <cell r="G139">
            <v>8410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32853500</v>
          </cell>
          <cell r="G187">
            <v>7329345</v>
          </cell>
          <cell r="H187">
            <v>0</v>
          </cell>
          <cell r="I187">
            <v>29260</v>
          </cell>
          <cell r="J187">
            <v>1245665</v>
          </cell>
        </row>
        <row r="190">
          <cell r="E190">
            <v>3927300</v>
          </cell>
          <cell r="G190">
            <v>804831</v>
          </cell>
          <cell r="H190">
            <v>0</v>
          </cell>
          <cell r="I190">
            <v>7172</v>
          </cell>
          <cell r="J190">
            <v>96081</v>
          </cell>
        </row>
        <row r="196">
          <cell r="E196">
            <v>8727100</v>
          </cell>
          <cell r="G196">
            <v>0</v>
          </cell>
          <cell r="H196">
            <v>0</v>
          </cell>
          <cell r="I196">
            <v>0</v>
          </cell>
          <cell r="J196">
            <v>2148507</v>
          </cell>
        </row>
        <row r="204">
          <cell r="E204">
            <v>0</v>
          </cell>
          <cell r="G204">
            <v>0</v>
          </cell>
          <cell r="H204">
            <v>0</v>
          </cell>
          <cell r="I204">
            <v>0</v>
          </cell>
          <cell r="J204">
            <v>0</v>
          </cell>
        </row>
        <row r="205">
          <cell r="E205">
            <v>26831900</v>
          </cell>
          <cell r="G205">
            <v>3787473</v>
          </cell>
          <cell r="H205">
            <v>-358</v>
          </cell>
          <cell r="I205">
            <v>145356</v>
          </cell>
          <cell r="J205">
            <v>0</v>
          </cell>
        </row>
        <row r="223">
          <cell r="E223">
            <v>537400</v>
          </cell>
          <cell r="G223">
            <v>511168</v>
          </cell>
          <cell r="H223">
            <v>0</v>
          </cell>
          <cell r="I223">
            <v>6488</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311112</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428687500</v>
          </cell>
          <cell r="G265">
            <v>59925620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1539600</v>
          </cell>
          <cell r="G271">
            <v>6216</v>
          </cell>
          <cell r="H271">
            <v>0</v>
          </cell>
          <cell r="I271">
            <v>0</v>
          </cell>
          <cell r="J271">
            <v>0</v>
          </cell>
        </row>
        <row r="272">
          <cell r="E272">
            <v>0</v>
          </cell>
          <cell r="G272">
            <v>0</v>
          </cell>
          <cell r="H272">
            <v>0</v>
          </cell>
          <cell r="I272">
            <v>0</v>
          </cell>
          <cell r="J272">
            <v>0</v>
          </cell>
        </row>
        <row r="275">
          <cell r="E275">
            <v>4570500</v>
          </cell>
          <cell r="G275">
            <v>28710</v>
          </cell>
          <cell r="H275">
            <v>0</v>
          </cell>
          <cell r="I275">
            <v>0</v>
          </cell>
          <cell r="J275">
            <v>0</v>
          </cell>
        </row>
        <row r="276">
          <cell r="E276">
            <v>4336200</v>
          </cell>
          <cell r="G276">
            <v>287588</v>
          </cell>
          <cell r="H276">
            <v>0</v>
          </cell>
          <cell r="I276">
            <v>1899</v>
          </cell>
          <cell r="J276">
            <v>0</v>
          </cell>
        </row>
        <row r="284">
          <cell r="E284">
            <v>709300</v>
          </cell>
          <cell r="G284">
            <v>0</v>
          </cell>
          <cell r="H284">
            <v>0</v>
          </cell>
          <cell r="I284">
            <v>0</v>
          </cell>
          <cell r="J284">
            <v>0</v>
          </cell>
        </row>
        <row r="287">
          <cell r="E287">
            <v>0</v>
          </cell>
          <cell r="G287">
            <v>0</v>
          </cell>
          <cell r="H287">
            <v>0</v>
          </cell>
          <cell r="I287">
            <v>0</v>
          </cell>
          <cell r="J287">
            <v>0</v>
          </cell>
        </row>
        <row r="288">
          <cell r="E288">
            <v>238396700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823696400</v>
          </cell>
          <cell r="G375">
            <v>39848629</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32532100</v>
          </cell>
          <cell r="G391">
            <v>2086200</v>
          </cell>
          <cell r="H391">
            <v>0</v>
          </cell>
          <cell r="I391">
            <v>0</v>
          </cell>
          <cell r="J391">
            <v>0</v>
          </cell>
        </row>
        <row r="396">
          <cell r="E396">
            <v>-147909200</v>
          </cell>
          <cell r="G396">
            <v>-225163</v>
          </cell>
          <cell r="H396">
            <v>0</v>
          </cell>
          <cell r="I396">
            <v>-702</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21041057</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3">
          <cell r="G493">
            <v>-1056637</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-581100</v>
          </cell>
          <cell r="H524">
            <v>521236</v>
          </cell>
          <cell r="I524">
            <v>-140</v>
          </cell>
          <cell r="J524">
            <v>-7743</v>
          </cell>
        </row>
        <row r="531">
          <cell r="E531">
            <v>0</v>
          </cell>
          <cell r="G531">
            <v>17183381</v>
          </cell>
          <cell r="H531">
            <v>0</v>
          </cell>
          <cell r="I531">
            <v>0</v>
          </cell>
          <cell r="J531">
            <v>-17543061</v>
          </cell>
        </row>
        <row r="536">
          <cell r="E536">
            <v>0</v>
          </cell>
          <cell r="G536">
            <v>0</v>
          </cell>
          <cell r="H536">
            <v>0</v>
          </cell>
          <cell r="I536">
            <v>0</v>
          </cell>
          <cell r="J536">
            <v>0</v>
          </cell>
        </row>
        <row r="544">
          <cell r="E544">
            <v>0</v>
          </cell>
          <cell r="G544">
            <v>14318</v>
          </cell>
          <cell r="H544">
            <v>0</v>
          </cell>
          <cell r="I544">
            <v>0</v>
          </cell>
          <cell r="J544">
            <v>0</v>
          </cell>
        </row>
        <row r="567">
          <cell r="H567">
            <v>0</v>
          </cell>
          <cell r="I567">
            <v>0</v>
          </cell>
          <cell r="J567">
            <v>0</v>
          </cell>
        </row>
        <row r="568">
          <cell r="G568">
            <v>0</v>
          </cell>
          <cell r="H568">
            <v>2209230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-2701395</v>
          </cell>
          <cell r="I574">
            <v>0</v>
          </cell>
          <cell r="J574">
            <v>0</v>
          </cell>
        </row>
        <row r="575">
          <cell r="H575">
            <v>0</v>
          </cell>
          <cell r="I575">
            <v>0</v>
          </cell>
          <cell r="J575">
            <v>0</v>
          </cell>
        </row>
        <row r="576">
          <cell r="G576">
            <v>0</v>
          </cell>
          <cell r="I576">
            <v>0</v>
          </cell>
          <cell r="J576">
            <v>0</v>
          </cell>
        </row>
        <row r="577">
          <cell r="G577">
            <v>0</v>
          </cell>
          <cell r="H577">
            <v>0</v>
          </cell>
          <cell r="I577">
            <v>-42437</v>
          </cell>
          <cell r="J577">
            <v>0</v>
          </cell>
        </row>
        <row r="578">
          <cell r="G578">
            <v>0</v>
          </cell>
          <cell r="H578">
            <v>0</v>
          </cell>
          <cell r="I578">
            <v>-22948</v>
          </cell>
          <cell r="J578">
            <v>0</v>
          </cell>
        </row>
        <row r="579">
          <cell r="G579">
            <v>-444235</v>
          </cell>
          <cell r="I579">
            <v>0</v>
          </cell>
        </row>
        <row r="580">
          <cell r="G580">
            <v>0</v>
          </cell>
          <cell r="H580">
            <v>-39</v>
          </cell>
          <cell r="I580">
            <v>126</v>
          </cell>
          <cell r="J580">
            <v>0</v>
          </cell>
        </row>
        <row r="581">
          <cell r="G581">
            <v>0</v>
          </cell>
          <cell r="H581">
            <v>11910</v>
          </cell>
          <cell r="I581">
            <v>0</v>
          </cell>
          <cell r="J581">
            <v>0</v>
          </cell>
        </row>
        <row r="582">
          <cell r="G582">
            <v>0</v>
          </cell>
          <cell r="H582">
            <v>0</v>
          </cell>
          <cell r="J582">
            <v>0</v>
          </cell>
        </row>
        <row r="583">
          <cell r="G583">
            <v>0</v>
          </cell>
          <cell r="H583">
            <v>0</v>
          </cell>
          <cell r="J583">
            <v>0</v>
          </cell>
        </row>
        <row r="584">
          <cell r="G584">
            <v>0</v>
          </cell>
          <cell r="H584">
            <v>-18111</v>
          </cell>
          <cell r="I584">
            <v>0</v>
          </cell>
          <cell r="J584">
            <v>0</v>
          </cell>
        </row>
        <row r="585">
          <cell r="G585">
            <v>0</v>
          </cell>
          <cell r="J585">
            <v>0</v>
          </cell>
        </row>
        <row r="587">
          <cell r="H587">
            <v>0</v>
          </cell>
          <cell r="I587">
            <v>0</v>
          </cell>
          <cell r="J587">
            <v>0</v>
          </cell>
        </row>
        <row r="588">
          <cell r="H588">
            <v>0</v>
          </cell>
          <cell r="I588">
            <v>0</v>
          </cell>
          <cell r="J588">
            <v>0</v>
          </cell>
        </row>
        <row r="589">
          <cell r="G589">
            <v>-185</v>
          </cell>
          <cell r="H589">
            <v>0</v>
          </cell>
          <cell r="I589">
            <v>0</v>
          </cell>
          <cell r="J589">
            <v>0</v>
          </cell>
        </row>
        <row r="590">
          <cell r="H590">
            <v>0</v>
          </cell>
          <cell r="I590">
            <v>0</v>
          </cell>
          <cell r="J590">
            <v>0</v>
          </cell>
        </row>
        <row r="591">
          <cell r="E591">
            <v>0</v>
          </cell>
          <cell r="G591">
            <v>238598</v>
          </cell>
          <cell r="H591">
            <v>-495265</v>
          </cell>
          <cell r="I591">
            <v>256667</v>
          </cell>
          <cell r="J591">
            <v>0</v>
          </cell>
        </row>
        <row r="594">
          <cell r="E594">
            <v>0</v>
          </cell>
          <cell r="G594">
            <v>411036</v>
          </cell>
          <cell r="H594">
            <v>-495265</v>
          </cell>
          <cell r="I594">
            <v>84229</v>
          </cell>
          <cell r="J594">
            <v>0</v>
          </cell>
        </row>
        <row r="605">
          <cell r="B605">
            <v>44659</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I118" sqref="I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44651</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42797700</v>
      </c>
      <c r="F22" s="102">
        <f t="shared" si="0"/>
        <v>16399942</v>
      </c>
      <c r="G22" s="103">
        <f t="shared" si="0"/>
        <v>15928257</v>
      </c>
      <c r="H22" s="104">
        <f t="shared" si="0"/>
        <v>472076</v>
      </c>
      <c r="I22" s="104">
        <f t="shared" si="0"/>
        <v>-391</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42797700</v>
      </c>
      <c r="F25" s="127">
        <f>+F26+F30+F31+F32+F33</f>
        <v>16391532</v>
      </c>
      <c r="G25" s="128">
        <f t="shared" ref="G25:M25" si="2">+G26+G30+G31+G32+G33</f>
        <v>15919847</v>
      </c>
      <c r="H25" s="129">
        <f>+H26+H30+H31+H32+H33</f>
        <v>472076</v>
      </c>
      <c r="I25" s="129">
        <f>+I26+I30+I31+I32+I33</f>
        <v>-391</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807000</v>
      </c>
      <c r="F26" s="133">
        <f t="shared" si="1"/>
        <v>277551</v>
      </c>
      <c r="G26" s="134">
        <f>[1]OTCHET!G74</f>
        <v>277851</v>
      </c>
      <c r="H26" s="135">
        <f>[1]OTCHET!H74</f>
        <v>0</v>
      </c>
      <c r="I26" s="135">
        <f>[1]OTCHET!I74</f>
        <v>-300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384600</v>
      </c>
      <c r="F28" s="148">
        <f t="shared" si="1"/>
        <v>154620</v>
      </c>
      <c r="G28" s="149">
        <f>[1]OTCHET!G77</f>
        <v>156175</v>
      </c>
      <c r="H28" s="150">
        <f>[1]OTCHET!H77</f>
        <v>0</v>
      </c>
      <c r="I28" s="150">
        <f>[1]OTCHET!I77</f>
        <v>-1555</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422400</v>
      </c>
      <c r="F29" s="156">
        <f t="shared" si="1"/>
        <v>122931</v>
      </c>
      <c r="G29" s="157">
        <f>+[1]OTCHET!G78+[1]OTCHET!G79</f>
        <v>121676</v>
      </c>
      <c r="H29" s="158">
        <f>+[1]OTCHET!H78+[1]OTCHET!H79</f>
        <v>0</v>
      </c>
      <c r="I29" s="158">
        <f>+[1]OTCHET!I78+[1]OTCHET!I79</f>
        <v>1255</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24060700</v>
      </c>
      <c r="F30" s="162">
        <f t="shared" si="1"/>
        <v>3502072</v>
      </c>
      <c r="G30" s="163">
        <f>[1]OTCHET!G90+[1]OTCHET!G93+[1]OTCHET!G94</f>
        <v>3029583</v>
      </c>
      <c r="H30" s="164">
        <f>[1]OTCHET!H90+[1]OTCHET!H93+[1]OTCHET!H94</f>
        <v>472489</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4169000</v>
      </c>
      <c r="F31" s="168">
        <f t="shared" si="1"/>
        <v>1198715</v>
      </c>
      <c r="G31" s="169">
        <f>[1]OTCHET!G108</f>
        <v>870623</v>
      </c>
      <c r="H31" s="170">
        <f>[1]OTCHET!H108</f>
        <v>41</v>
      </c>
      <c r="I31" s="170">
        <f>[1]OTCHET!I108</f>
        <v>0</v>
      </c>
      <c r="J31" s="171">
        <f>[1]OTCHET!J108</f>
        <v>328051</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13761000</v>
      </c>
      <c r="F32" s="168">
        <f t="shared" si="1"/>
        <v>11413194</v>
      </c>
      <c r="G32" s="169">
        <f>[1]OTCHET!G112+[1]OTCHET!G121+[1]OTCHET!G137+[1]OTCHET!G138</f>
        <v>11741790</v>
      </c>
      <c r="H32" s="170">
        <f>[1]OTCHET!H112+[1]OTCHET!H121+[1]OTCHET!H137+[1]OTCHET!H138</f>
        <v>-454</v>
      </c>
      <c r="I32" s="170">
        <f>[1]OTCHET!I112+[1]OTCHET!I121+[1]OTCHET!I137+[1]OTCHET!I138</f>
        <v>-91</v>
      </c>
      <c r="J32" s="171">
        <f>[1]OTCHET!J112+[1]OTCHET!J121+[1]OTCHET!J137+[1]OTCHET!J138</f>
        <v>-328051</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0</v>
      </c>
      <c r="G33" s="121">
        <f>[1]OTCHET!G125</f>
        <v>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0</v>
      </c>
      <c r="F36" s="191">
        <f t="shared" si="1"/>
        <v>8410</v>
      </c>
      <c r="G36" s="192">
        <f>+[1]OTCHET!G139</f>
        <v>8410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0</v>
      </c>
      <c r="F37" s="199">
        <f t="shared" si="1"/>
        <v>0</v>
      </c>
      <c r="G37" s="200">
        <f>[1]OTCHET!G142+[1]OTCHET!G151+[1]OTCHET!G160</f>
        <v>0</v>
      </c>
      <c r="H37" s="201">
        <f>[1]OTCHET!H142+[1]OTCHET!H151+[1]OTCHET!H160</f>
        <v>0</v>
      </c>
      <c r="I37" s="201">
        <f>[1]OTCHET!I142+[1]OTCHET!I151+[1]OTCHET!I160</f>
        <v>0</v>
      </c>
      <c r="J37" s="202">
        <f>[1]OTCHET!J142+[1]OTCHET!J151+[1]OTCHET!J160</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751117000</v>
      </c>
      <c r="F38" s="209">
        <f t="shared" si="3"/>
        <v>76672133</v>
      </c>
      <c r="G38" s="210">
        <f t="shared" si="3"/>
        <v>72992063</v>
      </c>
      <c r="H38" s="211">
        <f t="shared" si="3"/>
        <v>-358</v>
      </c>
      <c r="I38" s="211">
        <f t="shared" si="3"/>
        <v>190175</v>
      </c>
      <c r="J38" s="212">
        <f t="shared" si="3"/>
        <v>3490253</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45507900</v>
      </c>
      <c r="F39" s="221">
        <f t="shared" si="4"/>
        <v>11660861</v>
      </c>
      <c r="G39" s="222">
        <f t="shared" si="4"/>
        <v>8134176</v>
      </c>
      <c r="H39" s="223">
        <f t="shared" si="4"/>
        <v>0</v>
      </c>
      <c r="I39" s="223">
        <f t="shared" si="4"/>
        <v>36432</v>
      </c>
      <c r="J39" s="224">
        <f t="shared" si="4"/>
        <v>3490253</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32853500</v>
      </c>
      <c r="F40" s="229">
        <f t="shared" si="1"/>
        <v>8604270</v>
      </c>
      <c r="G40" s="230">
        <f>[1]OTCHET!G187</f>
        <v>7329345</v>
      </c>
      <c r="H40" s="231">
        <f>[1]OTCHET!H187</f>
        <v>0</v>
      </c>
      <c r="I40" s="231">
        <f>[1]OTCHET!I187</f>
        <v>29260</v>
      </c>
      <c r="J40" s="232">
        <f>[1]OTCHET!J187</f>
        <v>1245665</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3927300</v>
      </c>
      <c r="F41" s="237">
        <f t="shared" si="1"/>
        <v>908084</v>
      </c>
      <c r="G41" s="238">
        <f>[1]OTCHET!G190</f>
        <v>804831</v>
      </c>
      <c r="H41" s="239">
        <f>[1]OTCHET!H190</f>
        <v>0</v>
      </c>
      <c r="I41" s="239">
        <f>[1]OTCHET!I190</f>
        <v>7172</v>
      </c>
      <c r="J41" s="240">
        <f>[1]OTCHET!J190</f>
        <v>96081</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8727100</v>
      </c>
      <c r="F42" s="244">
        <f t="shared" si="1"/>
        <v>2148507</v>
      </c>
      <c r="G42" s="245">
        <f>+[1]OTCHET!G196+[1]OTCHET!G204</f>
        <v>0</v>
      </c>
      <c r="H42" s="246">
        <f>+[1]OTCHET!H196+[1]OTCHET!H204</f>
        <v>0</v>
      </c>
      <c r="I42" s="246">
        <f>+[1]OTCHET!I196+[1]OTCHET!I204</f>
        <v>0</v>
      </c>
      <c r="J42" s="247">
        <f>+[1]OTCHET!J196+[1]OTCHET!J204</f>
        <v>2148507</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28908900</v>
      </c>
      <c r="F43" s="250">
        <f t="shared" si="1"/>
        <v>4456343</v>
      </c>
      <c r="G43" s="251">
        <f>+[1]OTCHET!G205+[1]OTCHET!G223+[1]OTCHET!G271</f>
        <v>4304857</v>
      </c>
      <c r="H43" s="252">
        <f>+[1]OTCHET!H205+[1]OTCHET!H223+[1]OTCHET!H271</f>
        <v>-358</v>
      </c>
      <c r="I43" s="252">
        <f>+[1]OTCHET!I205+[1]OTCHET!I223+[1]OTCHET!I271</f>
        <v>151844</v>
      </c>
      <c r="J43" s="253">
        <f>+[1]OTCHET!J205+[1]OTCHET!J223+[1]OTCHET!J271</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311112</v>
      </c>
      <c r="G44" s="121">
        <f>+[1]OTCHET!G227+[1]OTCHET!G233+[1]OTCHET!G236+[1]OTCHET!G237+[1]OTCHET!G238+[1]OTCHET!G239+[1]OTCHET!G240</f>
        <v>311112</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311112</v>
      </c>
      <c r="G45" s="257">
        <f>+[1]OTCHET!G236+[1]OTCHET!G237+[1]OTCHET!G238+[1]OTCHET!G239+[1]OTCHET!G243+[1]OTCHET!G244+[1]OTCHET!G248</f>
        <v>311112</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428687500</v>
      </c>
      <c r="F48" s="168">
        <f t="shared" si="1"/>
        <v>59925620</v>
      </c>
      <c r="G48" s="163">
        <f>+[1]OTCHET!G265+[1]OTCHET!G269+[1]OTCHET!G270</f>
        <v>59925620</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9616000</v>
      </c>
      <c r="F49" s="168">
        <f t="shared" si="1"/>
        <v>318197</v>
      </c>
      <c r="G49" s="169">
        <f>[1]OTCHET!G275+[1]OTCHET!G276+[1]OTCHET!G284+[1]OTCHET!G287</f>
        <v>316298</v>
      </c>
      <c r="H49" s="170">
        <f>[1]OTCHET!H275+[1]OTCHET!H276+[1]OTCHET!H284+[1]OTCHET!H287</f>
        <v>0</v>
      </c>
      <c r="I49" s="170">
        <f>[1]OTCHET!I275+[1]OTCHET!I276+[1]OTCHET!I284+[1]OTCHET!I287</f>
        <v>1899</v>
      </c>
      <c r="J49" s="171">
        <f>[1]OTCHET!J275+[1]OTCHET!J276+[1]OTCHET!J284+[1]OTCHET!J287</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238396700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708319300</v>
      </c>
      <c r="F56" s="293">
        <f t="shared" si="5"/>
        <v>62750021</v>
      </c>
      <c r="G56" s="294">
        <f t="shared" si="5"/>
        <v>41709666</v>
      </c>
      <c r="H56" s="295">
        <f t="shared" si="5"/>
        <v>0</v>
      </c>
      <c r="I56" s="296">
        <f t="shared" si="5"/>
        <v>-702</v>
      </c>
      <c r="J56" s="297">
        <f t="shared" si="5"/>
        <v>21041057</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823696400</v>
      </c>
      <c r="F57" s="299">
        <f t="shared" si="1"/>
        <v>39848629</v>
      </c>
      <c r="G57" s="300">
        <f>+[1]OTCHET!G361+[1]OTCHET!G375+[1]OTCHET!G388</f>
        <v>39848629</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-115377100</v>
      </c>
      <c r="F58" s="304">
        <f t="shared" si="1"/>
        <v>1860335</v>
      </c>
      <c r="G58" s="305">
        <f>+[1]OTCHET!G383+[1]OTCHET!G391+[1]OTCHET!G396+[1]OTCHET!G399+[1]OTCHET!G402+[1]OTCHET!G405+[1]OTCHET!G406+[1]OTCHET!G409+[1]OTCHET!G422+[1]OTCHET!G423+[1]OTCHET!G424+[1]OTCHET!G425+[1]OTCHET!G426</f>
        <v>1861037</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-702</v>
      </c>
      <c r="J58" s="307">
        <f>+[1]OTCHET!J383+[1]OTCHET!J391+[1]OTCHET!J396+[1]OTCHET!J399+[1]OTCHET!J402+[1]OTCHET!J405+[1]OTCHET!J406+[1]OTCHET!J409+[1]OTCHET!J422+[1]OTCHET!J423+[1]OTCHET!J424+[1]OTCHET!J425+[1]OTCHET!J426</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21041057</v>
      </c>
      <c r="G62" s="200">
        <f>[1]OTCHET!G412</f>
        <v>0</v>
      </c>
      <c r="H62" s="201">
        <f>[1]OTCHET!H412</f>
        <v>0</v>
      </c>
      <c r="I62" s="201">
        <f>[1]OTCHET!I412</f>
        <v>0</v>
      </c>
      <c r="J62" s="202">
        <f>[1]OTCHET!J412</f>
        <v>21041057</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2477830</v>
      </c>
      <c r="G64" s="337">
        <f t="shared" si="6"/>
        <v>-15354140</v>
      </c>
      <c r="H64" s="338">
        <f t="shared" si="6"/>
        <v>472434</v>
      </c>
      <c r="I64" s="338">
        <f t="shared" si="6"/>
        <v>-191268</v>
      </c>
      <c r="J64" s="339">
        <f t="shared" si="6"/>
        <v>17550804</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-2477830</v>
      </c>
      <c r="G66" s="349">
        <f t="shared" ref="G66:L66" si="8">SUM(+G68+G76+G77+G84+G85+G86+G89+G90+G91+G92+G93+G94+G95)</f>
        <v>15354140</v>
      </c>
      <c r="H66" s="350">
        <f>SUM(+H68+H76+H77+H84+H85+H86+H89+H90+H91+H92+H93+H94+H95)</f>
        <v>-472434</v>
      </c>
      <c r="I66" s="350">
        <f>SUM(+I68+I76+I77+I84+I85+I86+I89+I90+I91+I92+I93+I94+I95)</f>
        <v>191268</v>
      </c>
      <c r="J66" s="351">
        <f>SUM(+J68+J76+J77+J84+J85+J86+J89+J90+J91+J92+J93+J94+J95)</f>
        <v>-17550804</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-1062838</v>
      </c>
      <c r="G68" s="310">
        <f t="shared" ref="G68:M68" si="9">SUM(G69:G75)</f>
        <v>-1056637</v>
      </c>
      <c r="H68" s="311">
        <f>SUM(H69:H75)</f>
        <v>-6201</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-1056637</v>
      </c>
      <c r="G70" s="376">
        <f>+[1]OTCHET!G484+[1]OTCHET!G485+[1]OTCHET!G488+[1]OTCHET!G489+[1]OTCHET!G492+[1]OTCHET!G493+[1]OTCHET!G494+[1]OTCHET!G496</f>
        <v>-1056637</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11910</v>
      </c>
      <c r="G74" s="376">
        <f>+[1]OTCHET!G581+[1]OTCHET!G582</f>
        <v>0</v>
      </c>
      <c r="H74" s="377">
        <f>+[1]OTCHET!H581+[1]OTCHET!H582</f>
        <v>11910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-18111</v>
      </c>
      <c r="G75" s="383">
        <f>+[1]OTCHET!G583+[1]OTCHET!G584+[1]OTCHET!G585</f>
        <v>0</v>
      </c>
      <c r="H75" s="384">
        <f>+[1]OTCHET!H583+[1]OTCHET!H584+[1]OTCHET!H585</f>
        <v>-18111</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-53429</v>
      </c>
      <c r="G86" s="310">
        <f t="shared" ref="G86:M86" si="11">+G87+G88</f>
        <v>-566782</v>
      </c>
      <c r="H86" s="311">
        <f>+H87+H88</f>
        <v>521236</v>
      </c>
      <c r="I86" s="311">
        <f>+I87+I88</f>
        <v>-140</v>
      </c>
      <c r="J86" s="312">
        <f>+J87+J88</f>
        <v>-7743</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0</v>
      </c>
      <c r="F88" s="382">
        <f t="shared" si="1"/>
        <v>-53429</v>
      </c>
      <c r="G88" s="383">
        <f>+[1]OTCHET!G521+[1]OTCHET!G524+[1]OTCHET!G544</f>
        <v>-566782</v>
      </c>
      <c r="H88" s="384">
        <f>+[1]OTCHET!H521+[1]OTCHET!H524+[1]OTCHET!H544</f>
        <v>521236</v>
      </c>
      <c r="I88" s="384">
        <f>+[1]OTCHET!I521+[1]OTCHET!I524+[1]OTCHET!I544</f>
        <v>-140</v>
      </c>
      <c r="J88" s="385">
        <f>+[1]OTCHET!J521+[1]OTCHET!J524+[1]OTCHET!J544</f>
        <v>-7743</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-359680</v>
      </c>
      <c r="G89" s="300">
        <f>[1]OTCHET!G531</f>
        <v>17183381</v>
      </c>
      <c r="H89" s="301">
        <f>[1]OTCHET!H531</f>
        <v>0</v>
      </c>
      <c r="I89" s="301">
        <f>[1]OTCHET!I531</f>
        <v>0</v>
      </c>
      <c r="J89" s="302">
        <f>[1]OTCHET!J531</f>
        <v>-17543061</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2209230</v>
      </c>
      <c r="G90" s="305">
        <f>+[1]OTCHET!G567+[1]OTCHET!G568+[1]OTCHET!G569+[1]OTCHET!G570+[1]OTCHET!G571+[1]OTCHET!G572</f>
        <v>0</v>
      </c>
      <c r="H90" s="306">
        <f>+[1]OTCHET!H567+[1]OTCHET!H568+[1]OTCHET!H569+[1]OTCHET!H570+[1]OTCHET!H571+[1]OTCHET!H572</f>
        <v>2209230</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-3211015</v>
      </c>
      <c r="G91" s="169">
        <f>+[1]OTCHET!G573+[1]OTCHET!G574+[1]OTCHET!G575+[1]OTCHET!G576+[1]OTCHET!G577+[1]OTCHET!G578+[1]OTCHET!G579</f>
        <v>-444235</v>
      </c>
      <c r="H91" s="170">
        <f>+[1]OTCHET!H573+[1]OTCHET!H574+[1]OTCHET!H575+[1]OTCHET!H576+[1]OTCHET!H577+[1]OTCHET!H578+[1]OTCHET!H579</f>
        <v>-2701395</v>
      </c>
      <c r="I91" s="170">
        <f>+[1]OTCHET!I573+[1]OTCHET!I574+[1]OTCHET!I575+[1]OTCHET!I576+[1]OTCHET!I577+[1]OTCHET!I578+[1]OTCHET!I579</f>
        <v>-65385</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87</v>
      </c>
      <c r="G92" s="169">
        <f>+[1]OTCHET!G580</f>
        <v>0</v>
      </c>
      <c r="H92" s="170">
        <f>+[1]OTCHET!H580</f>
        <v>-39</v>
      </c>
      <c r="I92" s="170">
        <f>+[1]OTCHET!I580</f>
        <v>126</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-185</v>
      </c>
      <c r="G94" s="169">
        <f>+[1]OTCHET!G589+[1]OTCHET!G590</f>
        <v>-185</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238598</v>
      </c>
      <c r="H95" s="122">
        <f>[1]OTCHET!H591</f>
        <v>-495265</v>
      </c>
      <c r="I95" s="122">
        <f>[1]OTCHET!I591</f>
        <v>256667</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411036</v>
      </c>
      <c r="H96" s="398">
        <f>+[1]OTCHET!H594</f>
        <v>-495265</v>
      </c>
      <c r="I96" s="398">
        <f>+[1]OTCHET!I594</f>
        <v>84229</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f>+[1]OTCHET!B605</f>
        <v>44659</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2022-04-14T10:13:59Z</dcterms:created>
  <dcterms:modified xsi:type="dcterms:W3CDTF">2022-04-14T10:22:24Z</dcterms:modified>
</cp:coreProperties>
</file>