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externalReferences>
    <externalReference r:id="rId2"/>
  </externalReferences>
  <definedNames>
    <definedName name="SMETKA">[1]list!$A$2:$C$7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07" i="1" l="1"/>
  <c r="J96" i="1"/>
  <c r="I96" i="1"/>
  <c r="H96" i="1"/>
  <c r="G96" i="1"/>
  <c r="F96" i="1" s="1"/>
  <c r="E96" i="1"/>
  <c r="J95" i="1"/>
  <c r="I95" i="1"/>
  <c r="F95" i="1" s="1"/>
  <c r="H95" i="1"/>
  <c r="G95" i="1"/>
  <c r="E95" i="1"/>
  <c r="J94" i="1"/>
  <c r="I94" i="1"/>
  <c r="H94" i="1"/>
  <c r="G94" i="1"/>
  <c r="F94" i="1" s="1"/>
  <c r="E94" i="1"/>
  <c r="J93" i="1"/>
  <c r="I93" i="1"/>
  <c r="H93" i="1"/>
  <c r="G93" i="1"/>
  <c r="F93" i="1" s="1"/>
  <c r="E93" i="1"/>
  <c r="J92" i="1"/>
  <c r="I92" i="1"/>
  <c r="H92" i="1"/>
  <c r="G92" i="1"/>
  <c r="F92" i="1" s="1"/>
  <c r="E92" i="1"/>
  <c r="J91" i="1"/>
  <c r="I91" i="1"/>
  <c r="F91" i="1" s="1"/>
  <c r="H91" i="1"/>
  <c r="G91" i="1"/>
  <c r="E91" i="1"/>
  <c r="J90" i="1"/>
  <c r="I90" i="1"/>
  <c r="H90" i="1"/>
  <c r="G90" i="1"/>
  <c r="F90" i="1" s="1"/>
  <c r="E90" i="1"/>
  <c r="J89" i="1"/>
  <c r="I89" i="1"/>
  <c r="H89" i="1"/>
  <c r="G89" i="1"/>
  <c r="F89" i="1" s="1"/>
  <c r="E89" i="1"/>
  <c r="J88" i="1"/>
  <c r="I88" i="1"/>
  <c r="H88" i="1"/>
  <c r="G88" i="1"/>
  <c r="G86" i="1" s="1"/>
  <c r="E88" i="1"/>
  <c r="J87" i="1"/>
  <c r="I87" i="1"/>
  <c r="F87" i="1" s="1"/>
  <c r="H87" i="1"/>
  <c r="G87" i="1"/>
  <c r="E87" i="1"/>
  <c r="E86" i="1" s="1"/>
  <c r="M86" i="1"/>
  <c r="L86" i="1"/>
  <c r="K86" i="1"/>
  <c r="J86" i="1"/>
  <c r="H86" i="1"/>
  <c r="J85" i="1"/>
  <c r="I85" i="1"/>
  <c r="H85" i="1"/>
  <c r="F85" i="1" s="1"/>
  <c r="G85" i="1"/>
  <c r="E85" i="1"/>
  <c r="J84" i="1"/>
  <c r="I84" i="1"/>
  <c r="H84" i="1"/>
  <c r="G84" i="1"/>
  <c r="F84" i="1"/>
  <c r="E84" i="1"/>
  <c r="J83" i="1"/>
  <c r="I83" i="1"/>
  <c r="H83" i="1"/>
  <c r="F83" i="1" s="1"/>
  <c r="G83" i="1"/>
  <c r="E83" i="1"/>
  <c r="J82" i="1"/>
  <c r="I82" i="1"/>
  <c r="H82" i="1"/>
  <c r="G82" i="1"/>
  <c r="F82" i="1"/>
  <c r="E82" i="1"/>
  <c r="F81" i="1"/>
  <c r="J80" i="1"/>
  <c r="I80" i="1"/>
  <c r="H80" i="1"/>
  <c r="G80" i="1"/>
  <c r="F80" i="1" s="1"/>
  <c r="E80" i="1"/>
  <c r="J79" i="1"/>
  <c r="I79" i="1"/>
  <c r="H79" i="1"/>
  <c r="G79" i="1"/>
  <c r="G77" i="1" s="1"/>
  <c r="E79" i="1"/>
  <c r="J78" i="1"/>
  <c r="I78" i="1"/>
  <c r="I77" i="1" s="1"/>
  <c r="H78" i="1"/>
  <c r="G78" i="1"/>
  <c r="F78" i="1" s="1"/>
  <c r="E78" i="1"/>
  <c r="E77" i="1" s="1"/>
  <c r="M77" i="1"/>
  <c r="L77" i="1"/>
  <c r="K77" i="1"/>
  <c r="J77" i="1"/>
  <c r="M76" i="1"/>
  <c r="L76" i="1"/>
  <c r="K76" i="1"/>
  <c r="J76" i="1"/>
  <c r="I76" i="1"/>
  <c r="H76" i="1"/>
  <c r="G76" i="1"/>
  <c r="F76" i="1" s="1"/>
  <c r="E76" i="1"/>
  <c r="M75" i="1"/>
  <c r="L75" i="1"/>
  <c r="K75" i="1"/>
  <c r="J75" i="1"/>
  <c r="I75" i="1"/>
  <c r="H75" i="1"/>
  <c r="G75" i="1"/>
  <c r="F75" i="1" s="1"/>
  <c r="E75" i="1"/>
  <c r="M74" i="1"/>
  <c r="L74" i="1"/>
  <c r="K74" i="1"/>
  <c r="J74" i="1"/>
  <c r="I74" i="1"/>
  <c r="F74" i="1" s="1"/>
  <c r="H74" i="1"/>
  <c r="G74" i="1"/>
  <c r="E74" i="1"/>
  <c r="M73" i="1"/>
  <c r="L73" i="1"/>
  <c r="K73" i="1"/>
  <c r="J73" i="1"/>
  <c r="I73" i="1"/>
  <c r="H73" i="1"/>
  <c r="G73" i="1"/>
  <c r="F73" i="1"/>
  <c r="E73" i="1"/>
  <c r="M72" i="1"/>
  <c r="L72" i="1"/>
  <c r="K72" i="1"/>
  <c r="J72" i="1"/>
  <c r="I72" i="1"/>
  <c r="H72" i="1"/>
  <c r="G72" i="1"/>
  <c r="F72" i="1" s="1"/>
  <c r="E72" i="1"/>
  <c r="M71" i="1"/>
  <c r="L71" i="1"/>
  <c r="K71" i="1"/>
  <c r="J71" i="1"/>
  <c r="I71" i="1"/>
  <c r="H71" i="1"/>
  <c r="G71" i="1"/>
  <c r="F71" i="1" s="1"/>
  <c r="E71" i="1"/>
  <c r="M70" i="1"/>
  <c r="L70" i="1"/>
  <c r="K70" i="1"/>
  <c r="J70" i="1"/>
  <c r="I70" i="1"/>
  <c r="H70" i="1"/>
  <c r="F70" i="1" s="1"/>
  <c r="G70" i="1"/>
  <c r="E70" i="1"/>
  <c r="M69" i="1"/>
  <c r="L69" i="1"/>
  <c r="K69" i="1"/>
  <c r="J69" i="1"/>
  <c r="J68" i="1" s="1"/>
  <c r="J66" i="1" s="1"/>
  <c r="I69" i="1"/>
  <c r="H69" i="1"/>
  <c r="G69" i="1"/>
  <c r="F69" i="1"/>
  <c r="F68" i="1" s="1"/>
  <c r="E69" i="1"/>
  <c r="M68" i="1"/>
  <c r="L68" i="1"/>
  <c r="K68" i="1"/>
  <c r="K66" i="1" s="1"/>
  <c r="I68" i="1"/>
  <c r="H68" i="1"/>
  <c r="G68" i="1"/>
  <c r="E68" i="1"/>
  <c r="F67" i="1"/>
  <c r="M66" i="1"/>
  <c r="L66" i="1"/>
  <c r="J63" i="1"/>
  <c r="I63" i="1"/>
  <c r="H63" i="1"/>
  <c r="G63" i="1"/>
  <c r="F63" i="1"/>
  <c r="E63" i="1"/>
  <c r="J62" i="1"/>
  <c r="I62" i="1"/>
  <c r="H62" i="1"/>
  <c r="G62" i="1"/>
  <c r="F62" i="1" s="1"/>
  <c r="E62" i="1"/>
  <c r="F61" i="1"/>
  <c r="J60" i="1"/>
  <c r="I60" i="1"/>
  <c r="H60" i="1"/>
  <c r="G60" i="1"/>
  <c r="F60" i="1" s="1"/>
  <c r="E60" i="1"/>
  <c r="J59" i="1"/>
  <c r="I59" i="1"/>
  <c r="H59" i="1"/>
  <c r="F59" i="1" s="1"/>
  <c r="G59" i="1"/>
  <c r="E59" i="1"/>
  <c r="J58" i="1"/>
  <c r="I58" i="1"/>
  <c r="H58" i="1"/>
  <c r="G58" i="1"/>
  <c r="F58" i="1" s="1"/>
  <c r="E58" i="1"/>
  <c r="J57" i="1"/>
  <c r="I57" i="1"/>
  <c r="I56" i="1" s="1"/>
  <c r="H57" i="1"/>
  <c r="G57" i="1"/>
  <c r="F57" i="1" s="1"/>
  <c r="E57" i="1"/>
  <c r="E56" i="1" s="1"/>
  <c r="M56" i="1"/>
  <c r="L56" i="1"/>
  <c r="K56" i="1"/>
  <c r="J56" i="1"/>
  <c r="H56" i="1"/>
  <c r="J55" i="1"/>
  <c r="I55" i="1"/>
  <c r="H55" i="1"/>
  <c r="G55" i="1"/>
  <c r="F55" i="1" s="1"/>
  <c r="E55" i="1"/>
  <c r="J54" i="1"/>
  <c r="I54" i="1"/>
  <c r="H54" i="1"/>
  <c r="G54" i="1"/>
  <c r="F54" i="1"/>
  <c r="E54" i="1"/>
  <c r="J53" i="1"/>
  <c r="I53" i="1"/>
  <c r="H53" i="1"/>
  <c r="G53" i="1"/>
  <c r="F53" i="1" s="1"/>
  <c r="E53" i="1"/>
  <c r="J52" i="1"/>
  <c r="I52" i="1"/>
  <c r="H52" i="1"/>
  <c r="G52" i="1"/>
  <c r="F52" i="1"/>
  <c r="E52" i="1"/>
  <c r="J51" i="1"/>
  <c r="I51" i="1"/>
  <c r="H51" i="1"/>
  <c r="G51" i="1"/>
  <c r="F51" i="1" s="1"/>
  <c r="E51" i="1"/>
  <c r="J50" i="1"/>
  <c r="I50" i="1"/>
  <c r="H50" i="1"/>
  <c r="G50" i="1"/>
  <c r="F50" i="1"/>
  <c r="E50" i="1"/>
  <c r="J49" i="1"/>
  <c r="I49" i="1"/>
  <c r="H49" i="1"/>
  <c r="F49" i="1" s="1"/>
  <c r="G49" i="1"/>
  <c r="E49" i="1"/>
  <c r="J48" i="1"/>
  <c r="I48" i="1"/>
  <c r="H48" i="1"/>
  <c r="G48" i="1"/>
  <c r="F48" i="1"/>
  <c r="E48" i="1"/>
  <c r="J47" i="1"/>
  <c r="I47" i="1"/>
  <c r="H47" i="1"/>
  <c r="G47" i="1"/>
  <c r="F47" i="1" s="1"/>
  <c r="E47" i="1"/>
  <c r="J46" i="1"/>
  <c r="I46" i="1"/>
  <c r="H46" i="1"/>
  <c r="G46" i="1"/>
  <c r="F46" i="1"/>
  <c r="E46" i="1"/>
  <c r="J45" i="1"/>
  <c r="I45" i="1"/>
  <c r="H45" i="1"/>
  <c r="G45" i="1"/>
  <c r="F45" i="1" s="1"/>
  <c r="E45" i="1"/>
  <c r="J44" i="1"/>
  <c r="I44" i="1"/>
  <c r="H44" i="1"/>
  <c r="G44" i="1"/>
  <c r="F44" i="1" s="1"/>
  <c r="E44" i="1"/>
  <c r="J43" i="1"/>
  <c r="I43" i="1"/>
  <c r="H43" i="1"/>
  <c r="G43" i="1"/>
  <c r="F43" i="1" s="1"/>
  <c r="E43" i="1"/>
  <c r="J42" i="1"/>
  <c r="I42" i="1"/>
  <c r="H42" i="1"/>
  <c r="G42" i="1"/>
  <c r="F42" i="1" s="1"/>
  <c r="E42" i="1"/>
  <c r="J41" i="1"/>
  <c r="I41" i="1"/>
  <c r="H41" i="1"/>
  <c r="G41" i="1"/>
  <c r="F41" i="1" s="1"/>
  <c r="E41" i="1"/>
  <c r="J40" i="1"/>
  <c r="I40" i="1"/>
  <c r="H40" i="1"/>
  <c r="G40" i="1"/>
  <c r="F40" i="1" s="1"/>
  <c r="F39" i="1" s="1"/>
  <c r="F38" i="1" s="1"/>
  <c r="E40" i="1"/>
  <c r="J39" i="1"/>
  <c r="I39" i="1"/>
  <c r="H39" i="1"/>
  <c r="G39" i="1"/>
  <c r="E39" i="1"/>
  <c r="M38" i="1"/>
  <c r="L38" i="1"/>
  <c r="K38" i="1"/>
  <c r="J38" i="1"/>
  <c r="I38" i="1"/>
  <c r="H38" i="1"/>
  <c r="G38" i="1"/>
  <c r="E38" i="1"/>
  <c r="J37" i="1"/>
  <c r="I37" i="1"/>
  <c r="H37" i="1"/>
  <c r="G37" i="1"/>
  <c r="F37" i="1"/>
  <c r="E37" i="1"/>
  <c r="J36" i="1"/>
  <c r="I36" i="1"/>
  <c r="H36" i="1"/>
  <c r="G36" i="1"/>
  <c r="F36" i="1" s="1"/>
  <c r="E36" i="1"/>
  <c r="F35" i="1"/>
  <c r="F34" i="1"/>
  <c r="J33" i="1"/>
  <c r="I33" i="1"/>
  <c r="H33" i="1"/>
  <c r="G33" i="1"/>
  <c r="F33" i="1" s="1"/>
  <c r="E33" i="1"/>
  <c r="J32" i="1"/>
  <c r="I32" i="1"/>
  <c r="H32" i="1"/>
  <c r="G32" i="1"/>
  <c r="F32" i="1"/>
  <c r="E32" i="1"/>
  <c r="J31" i="1"/>
  <c r="I31" i="1"/>
  <c r="H31" i="1"/>
  <c r="G31" i="1"/>
  <c r="F31" i="1" s="1"/>
  <c r="E31" i="1"/>
  <c r="J30" i="1"/>
  <c r="I30" i="1"/>
  <c r="F30" i="1" s="1"/>
  <c r="H30" i="1"/>
  <c r="G30" i="1"/>
  <c r="E30" i="1"/>
  <c r="J29" i="1"/>
  <c r="I29" i="1"/>
  <c r="H29" i="1"/>
  <c r="G29" i="1"/>
  <c r="F29" i="1" s="1"/>
  <c r="E29" i="1"/>
  <c r="J28" i="1"/>
  <c r="I28" i="1"/>
  <c r="F28" i="1" s="1"/>
  <c r="H28" i="1"/>
  <c r="G28" i="1"/>
  <c r="E28" i="1"/>
  <c r="J27" i="1"/>
  <c r="I27" i="1"/>
  <c r="H27" i="1"/>
  <c r="G27" i="1"/>
  <c r="F27" i="1" s="1"/>
  <c r="E27" i="1"/>
  <c r="J26" i="1"/>
  <c r="I26" i="1"/>
  <c r="I25" i="1" s="1"/>
  <c r="H26" i="1"/>
  <c r="G26" i="1"/>
  <c r="E26" i="1"/>
  <c r="E25" i="1" s="1"/>
  <c r="M25" i="1"/>
  <c r="L25" i="1"/>
  <c r="K25" i="1"/>
  <c r="J25" i="1"/>
  <c r="H25" i="1"/>
  <c r="G25" i="1"/>
  <c r="F24" i="1"/>
  <c r="J23" i="1"/>
  <c r="I23" i="1"/>
  <c r="I22" i="1" s="1"/>
  <c r="I64" i="1" s="1"/>
  <c r="H23" i="1"/>
  <c r="G23" i="1"/>
  <c r="E23" i="1"/>
  <c r="E22" i="1" s="1"/>
  <c r="E64" i="1" s="1"/>
  <c r="M22" i="1"/>
  <c r="M64" i="1" s="1"/>
  <c r="M65" i="1" s="1"/>
  <c r="L22" i="1"/>
  <c r="L64" i="1" s="1"/>
  <c r="L65" i="1" s="1"/>
  <c r="K22" i="1"/>
  <c r="K64" i="1" s="1"/>
  <c r="J22" i="1"/>
  <c r="J64" i="1" s="1"/>
  <c r="H22" i="1"/>
  <c r="H64" i="1" s="1"/>
  <c r="G22" i="1"/>
  <c r="F15" i="1"/>
  <c r="E15" i="1"/>
  <c r="F13" i="1"/>
  <c r="E13" i="1"/>
  <c r="B13" i="1"/>
  <c r="I11" i="1"/>
  <c r="H11" i="1"/>
  <c r="F11" i="1"/>
  <c r="B11" i="1"/>
  <c r="B8" i="1"/>
  <c r="E105" i="1" l="1"/>
  <c r="K65" i="1"/>
  <c r="G66" i="1"/>
  <c r="E66" i="1"/>
  <c r="E65" i="1" s="1"/>
  <c r="J65" i="1"/>
  <c r="J105" i="1"/>
  <c r="F56" i="1"/>
  <c r="F77" i="1"/>
  <c r="F66" i="1" s="1"/>
  <c r="H105" i="1"/>
  <c r="F86" i="1"/>
  <c r="H77" i="1"/>
  <c r="H66" i="1" s="1"/>
  <c r="H65" i="1" s="1"/>
  <c r="F23" i="1"/>
  <c r="F26" i="1"/>
  <c r="F25" i="1" s="1"/>
  <c r="F79" i="1"/>
  <c r="I86" i="1"/>
  <c r="I66" i="1" s="1"/>
  <c r="F88" i="1"/>
  <c r="G56" i="1"/>
  <c r="G64" i="1" s="1"/>
  <c r="G65" i="1" l="1"/>
  <c r="G105" i="1"/>
  <c r="I105" i="1"/>
  <c r="I65" i="1"/>
  <c r="F22" i="1"/>
  <c r="F64" i="1" s="1"/>
  <c r="F65" i="1" l="1"/>
  <c r="F105" i="1"/>
  <c r="B105" i="1" l="1"/>
  <c r="B65" i="1"/>
</calcChain>
</file>

<file path=xl/comments1.xml><?xml version="1.0" encoding="utf-8"?>
<comments xmlns="http://schemas.openxmlformats.org/spreadsheetml/2006/main">
  <authors>
    <author>Author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7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<sst xmlns="http://schemas.openxmlformats.org/spreadsheetml/2006/main" count="247" uniqueCount="175">
  <si>
    <t>към</t>
  </si>
  <si>
    <t>ЕИК/БУЛСТАТ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</si>
  <si>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</si>
  <si>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</si>
  <si>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 xml:space="preserve">               (наименование на първостепенния разпоредител с бюджет)</t>
  </si>
  <si>
    <t>финансово-правна форма</t>
  </si>
  <si>
    <t>(в левове)</t>
  </si>
  <si>
    <t>§§</t>
  </si>
  <si>
    <t>Годишен         уточнен план                           2020 г.</t>
  </si>
  <si>
    <t>ОТЧЕТ               2020 г.</t>
  </si>
  <si>
    <t xml:space="preserve">                                      ОТЧЕТНИ ДАННИ ЗА:</t>
  </si>
  <si>
    <t>§§ от ЕБК, които се включват в съответния показател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</si>
  <si>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</si>
  <si>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</si>
  <si>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</si>
  <si>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</si>
  <si>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</si>
  <si>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ОТЧЕТ</t>
  </si>
  <si>
    <t>(а)</t>
  </si>
  <si>
    <t>(1)</t>
  </si>
  <si>
    <t>(2)</t>
  </si>
  <si>
    <t>(3)</t>
  </si>
  <si>
    <t>(4)</t>
  </si>
  <si>
    <t>(5)</t>
  </si>
  <si>
    <t>(6)</t>
  </si>
  <si>
    <t>(код 4)</t>
  </si>
  <si>
    <t>(код 5)</t>
  </si>
  <si>
    <t>I. ПРИХОДИ, ПОМОЩИ И ДАРЕНИЯ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</si>
  <si>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</si>
  <si>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</si>
  <si>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</si>
  <si>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</si>
  <si>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</si>
  <si>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</si>
  <si>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</si>
  <si>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</si>
  <si>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</si>
  <si>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</si>
  <si>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</si>
  <si>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</si>
  <si>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</si>
  <si>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</si>
  <si>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</si>
  <si>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</t>
  </si>
  <si>
    <t>§§ 25 - 27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</si>
  <si>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</si>
  <si>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</si>
  <si>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</si>
  <si>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</si>
  <si>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</si>
  <si>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</si>
  <si>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</si>
  <si>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</si>
  <si>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</si>
  <si>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</si>
  <si>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</si>
  <si>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</si>
  <si>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>1. Персонал</t>
  </si>
  <si>
    <t>§ 01</t>
  </si>
  <si>
    <t>§§ 1 - 8</t>
  </si>
  <si>
    <t xml:space="preserve">1.1. Заплати и възнаграждения за персонала, нает по трудови и служебни прав. </t>
  </si>
  <si>
    <t xml:space="preserve">1.2. Други възнаграждения и плащания за персонала </t>
  </si>
  <si>
    <t>§ 02</t>
  </si>
  <si>
    <t>1.3. Осигурителни вноски</t>
  </si>
  <si>
    <t>§§ 05 и 08</t>
  </si>
  <si>
    <t xml:space="preserve">2. Издръжка </t>
  </si>
  <si>
    <t>§§ 10; 19; 46</t>
  </si>
  <si>
    <t xml:space="preserve">3. Лихви </t>
  </si>
  <si>
    <t>§§ 21 - 29</t>
  </si>
  <si>
    <t xml:space="preserve">в т. ч. външни </t>
  </si>
  <si>
    <t xml:space="preserve">§§ 25 - 28; 29-69/29-70 и 29-92 </t>
  </si>
  <si>
    <t>4. Социални разходи, стипендии</t>
  </si>
  <si>
    <t>§§ 39 - 42</t>
  </si>
  <si>
    <t>в т. ч. стипендии</t>
  </si>
  <si>
    <t>§ 40</t>
  </si>
  <si>
    <t xml:space="preserve">5.Субсидии </t>
  </si>
  <si>
    <t>§§ 43 - 45; 49</t>
  </si>
  <si>
    <t>§§ 43 - 45</t>
  </si>
  <si>
    <t>6. Придобиване на нeфинансови актииви</t>
  </si>
  <si>
    <t>§§ 51 - 54</t>
  </si>
  <si>
    <t>7. Капиталови трансфери</t>
  </si>
  <si>
    <t>§ 55</t>
  </si>
  <si>
    <t>8. Предоставени текущи и капиталови трансфери за чужбина</t>
  </si>
  <si>
    <t>(+ § 57 - под.§ 40-71)</t>
  </si>
  <si>
    <t>§ 49</t>
  </si>
  <si>
    <t xml:space="preserve">9. Прираст на държавния резерв и изкупуване на земеделска продукция 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</si>
  <si>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</si>
  <si>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</si>
  <si>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</si>
  <si>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</si>
  <si>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10.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</si>
  <si>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</si>
  <si>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</si>
  <si>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</si>
  <si>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</si>
  <si>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</si>
  <si>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</si>
  <si>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</si>
  <si>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</si>
  <si>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</si>
  <si>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</si>
  <si>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</si>
  <si>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</si>
  <si>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общия бюджет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</si>
  <si>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</si>
  <si>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</si>
  <si>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</si>
  <si>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</si>
  <si>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</si>
  <si>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</si>
  <si>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</si>
  <si>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</si>
  <si>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</si>
  <si>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</si>
  <si>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</si>
  <si>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</si>
  <si>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</si>
  <si>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</si>
  <si>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</si>
  <si>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</si>
  <si>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</si>
  <si>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</si>
  <si>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</si>
  <si>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</si>
  <si>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</si>
  <si>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</si>
  <si>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</si>
  <si>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</si>
  <si>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</si>
  <si>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</si>
  <si>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</si>
  <si>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</si>
  <si>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</si>
  <si>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</si>
  <si>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</si>
  <si>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</si>
  <si>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</si>
  <si>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</si>
  <si>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</si>
  <si>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</si>
  <si>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</si>
  <si>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</si>
  <si>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</si>
  <si>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</si>
  <si>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</si>
  <si>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</si>
  <si>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</si>
  <si>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</si>
  <si>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</si>
  <si>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</si>
  <si>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</si>
  <si>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</si>
  <si>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</si>
  <si>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</si>
  <si>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</si>
  <si>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</si>
  <si>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</si>
  <si>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</si>
  <si>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</si>
  <si>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</si>
  <si>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</si>
  <si>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</si>
  <si>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</si>
  <si>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</si>
  <si>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</si>
  <si>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</si>
  <si>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</si>
  <si>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</si>
  <si>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</si>
  <si>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(e-mail)</t>
  </si>
  <si>
    <t xml:space="preserve">(служебни телефони) </t>
  </si>
  <si>
    <t>(дата)</t>
  </si>
  <si>
    <t>ИЗГОТВИЛ:</t>
  </si>
  <si>
    <t>ГЛ. СЧЕТОВОДИТЕЛ:</t>
  </si>
  <si>
    <t>РЪКОВОДИТЕЛ: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</si>
</sst>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9" formatCode="dd\.m\.yyyy\ &quot;г.&quot;;@"/>
    <numFmt numFmtId="170" formatCode="000&quot; &quot;000&quot; &quot;000"/>
    <numFmt numFmtId="171" formatCode="0.0"/>
    <numFmt numFmtId="173" formatCode="#,##0;[Red]\(#,##0\)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 CYR"/>
      <charset val="204"/>
    </font>
    <font>
      <sz val="12"/>
      <name val="Times New Roman"/>
      <family val="1"/>
      <charset val="204"/>
    </font>
    <font>
      <b/>
      <i/>
      <sz val="14"/>
      <color rgb="FF800000"/>
      <name val="Times New Roman bold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b/>
      <i/>
      <sz val="14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800000"/>
      <name val="Times New Roman CYR"/>
      <charset val="204"/>
    </font>
    <font>
      <sz val="10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u/>
      <sz val="12"/>
      <color rgb="FF000099"/>
      <name val="Times New Roman CYR"/>
      <charset val="204"/>
    </font>
    <font>
      <b/>
      <sz val="12"/>
      <color rgb="FF000099"/>
      <name val="Times New Roman CYR"/>
      <charset val="204"/>
    </font>
    <font>
      <b/>
      <i/>
      <sz val="12"/>
      <color indexed="18"/>
      <name val="Times New Roman Bold"/>
    </font>
    <font>
      <b/>
      <i/>
      <sz val="12"/>
      <name val="Times New Roman"/>
      <family val="1"/>
      <charset val="204"/>
    </font>
    <font>
      <i/>
      <sz val="12"/>
      <name val="Times New Roman Cyr"/>
      <family val="1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457">
    <xf numFmtId="0" fontId="0" fillId="0" borderId="0" xfId="0"/>
    <xf numFmtId="0" fontId="2" fillId="2" borderId="0" xfId="0" applyFont="1" applyFill="1" applyProtection="1"/>
    <xf numFmtId="0" fontId="3" fillId="2" borderId="0" xfId="0" quotePrefix="1" applyFont="1" applyFill="1" applyAlignment="1" applyProtection="1">
      <alignment horizontal="left"/>
    </xf>
    <xf numFmtId="0" fontId="4" fillId="2" borderId="0" xfId="0" applyFont="1" applyFill="1" applyProtection="1"/>
    <xf numFmtId="0" fontId="5" fillId="2" borderId="0" xfId="0" applyFont="1" applyFill="1" applyAlignment="1" applyProtection="1">
      <alignment horizontal="left"/>
    </xf>
    <xf numFmtId="0" fontId="4" fillId="0" borderId="0" xfId="0" applyFont="1" applyProtection="1"/>
    <xf numFmtId="0" fontId="2" fillId="0" borderId="0" xfId="0" applyFont="1" applyProtection="1"/>
    <xf numFmtId="0" fontId="2" fillId="3" borderId="0" xfId="0" applyFont="1" applyFill="1" applyBorder="1" applyProtection="1"/>
    <xf numFmtId="0" fontId="4" fillId="3" borderId="0" xfId="0" applyFont="1" applyFill="1" applyBorder="1" applyProtection="1"/>
    <xf numFmtId="0" fontId="3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>
      <alignment horizontal="left"/>
    </xf>
    <xf numFmtId="0" fontId="4" fillId="2" borderId="0" xfId="0" quotePrefix="1" applyFont="1" applyFill="1" applyAlignment="1" applyProtection="1">
      <alignment horizontal="left"/>
    </xf>
    <xf numFmtId="0" fontId="7" fillId="2" borderId="0" xfId="0" quotePrefix="1" applyFont="1" applyFill="1" applyBorder="1" applyAlignment="1" applyProtection="1">
      <alignment horizontal="left"/>
    </xf>
    <xf numFmtId="0" fontId="5" fillId="4" borderId="1" xfId="0" quotePrefix="1" applyFont="1" applyFill="1" applyBorder="1" applyAlignment="1" applyProtection="1">
      <alignment horizontal="left"/>
    </xf>
    <xf numFmtId="0" fontId="7" fillId="4" borderId="2" xfId="0" quotePrefix="1" applyFont="1" applyFill="1" applyBorder="1" applyAlignment="1" applyProtection="1">
      <alignment horizontal="left"/>
    </xf>
    <xf numFmtId="0" fontId="4" fillId="4" borderId="2" xfId="0" applyFont="1" applyFill="1" applyBorder="1" applyProtection="1"/>
    <xf numFmtId="0" fontId="4" fillId="4" borderId="3" xfId="0" applyFont="1" applyFill="1" applyBorder="1" applyProtection="1"/>
    <xf numFmtId="0" fontId="4" fillId="0" borderId="4" xfId="0" applyFont="1" applyBorder="1" applyProtection="1"/>
    <xf numFmtId="0" fontId="4" fillId="2" borderId="0" xfId="0" applyFont="1" applyFill="1" applyBorder="1" applyProtection="1"/>
    <xf numFmtId="0" fontId="4" fillId="0" borderId="0" xfId="0" applyFont="1" applyBorder="1" applyProtection="1"/>
    <xf numFmtId="0" fontId="5" fillId="2" borderId="0" xfId="0" applyFont="1" applyFill="1" applyProtection="1"/>
    <xf numFmtId="0" fontId="9" fillId="2" borderId="0" xfId="2" applyFont="1" applyFill="1" applyAlignment="1" applyProtection="1">
      <alignment horizontal="left" vertical="center"/>
    </xf>
    <xf numFmtId="0" fontId="10" fillId="5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/>
    </xf>
    <xf numFmtId="169" fontId="11" fillId="6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center"/>
    </xf>
    <xf numFmtId="170" fontId="9" fillId="5" borderId="5" xfId="2" applyNumberFormat="1" applyFont="1" applyFill="1" applyBorder="1" applyAlignment="1" applyProtection="1">
      <alignment horizontal="center" vertical="center"/>
    </xf>
    <xf numFmtId="1" fontId="13" fillId="5" borderId="6" xfId="2" applyNumberFormat="1" applyFont="1" applyFill="1" applyBorder="1" applyAlignment="1" applyProtection="1">
      <alignment horizontal="center" vertical="center"/>
    </xf>
    <xf numFmtId="1" fontId="13" fillId="5" borderId="7" xfId="2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2" fillId="2" borderId="0" xfId="2" quotePrefix="1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horizontal="right"/>
    </xf>
    <xf numFmtId="0" fontId="12" fillId="2" borderId="0" xfId="2" applyFont="1" applyFill="1" applyAlignment="1" applyProtection="1">
      <alignment horizontal="left" vertical="center"/>
    </xf>
    <xf numFmtId="0" fontId="12" fillId="2" borderId="8" xfId="2" applyFont="1" applyFill="1" applyBorder="1" applyAlignment="1" applyProtection="1">
      <alignment horizontal="right" vertical="top" wrapText="1"/>
    </xf>
    <xf numFmtId="0" fontId="6" fillId="7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 vertical="center"/>
    </xf>
    <xf numFmtId="49" fontId="14" fillId="7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top" wrapText="1"/>
    </xf>
    <xf numFmtId="0" fontId="9" fillId="2" borderId="0" xfId="2" quotePrefix="1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Protection="1"/>
    <xf numFmtId="0" fontId="16" fillId="8" borderId="5" xfId="2" applyNumberFormat="1" applyFont="1" applyFill="1" applyBorder="1" applyAlignment="1" applyProtection="1">
      <alignment horizontal="center" vertical="center"/>
    </xf>
    <xf numFmtId="0" fontId="16" fillId="8" borderId="5" xfId="2" applyFont="1" applyFill="1" applyBorder="1" applyAlignment="1" applyProtection="1">
      <alignment horizontal="center" vertical="center"/>
    </xf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0" fontId="3" fillId="0" borderId="0" xfId="0" applyFont="1" applyBorder="1" applyProtection="1"/>
    <xf numFmtId="0" fontId="3" fillId="0" borderId="9" xfId="0" applyFont="1" applyBorder="1" applyProtection="1"/>
    <xf numFmtId="0" fontId="10" fillId="0" borderId="9" xfId="0" applyFont="1" applyBorder="1" applyProtection="1"/>
    <xf numFmtId="0" fontId="2" fillId="2" borderId="0" xfId="0" applyFont="1" applyFill="1" applyBorder="1" applyProtection="1"/>
    <xf numFmtId="0" fontId="10" fillId="2" borderId="9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 applyAlignment="1" applyProtection="1">
      <alignment horizontal="right"/>
    </xf>
    <xf numFmtId="171" fontId="3" fillId="2" borderId="10" xfId="0" applyNumberFormat="1" applyFont="1" applyFill="1" applyBorder="1" applyProtection="1"/>
    <xf numFmtId="171" fontId="3" fillId="2" borderId="11" xfId="0" applyNumberFormat="1" applyFont="1" applyFill="1" applyBorder="1" applyProtection="1"/>
    <xf numFmtId="171" fontId="3" fillId="2" borderId="0" xfId="0" applyNumberFormat="1" applyFont="1" applyFill="1" applyBorder="1" applyProtection="1"/>
    <xf numFmtId="171" fontId="3" fillId="2" borderId="0" xfId="0" applyNumberFormat="1" applyFont="1" applyFill="1" applyBorder="1" applyAlignment="1" applyProtection="1">
      <alignment horizontal="left"/>
    </xf>
    <xf numFmtId="0" fontId="10" fillId="2" borderId="0" xfId="0" applyFont="1" applyFill="1" applyProtection="1"/>
    <xf numFmtId="0" fontId="3" fillId="2" borderId="12" xfId="0" quotePrefix="1" applyFont="1" applyFill="1" applyBorder="1" applyAlignment="1" applyProtection="1">
      <alignment horizontal="center"/>
    </xf>
    <xf numFmtId="0" fontId="3" fillId="2" borderId="13" xfId="0" quotePrefix="1" applyFont="1" applyFill="1" applyBorder="1" applyAlignment="1" applyProtection="1">
      <alignment horizontal="center"/>
    </xf>
    <xf numFmtId="0" fontId="17" fillId="7" borderId="14" xfId="2" applyFont="1" applyFill="1" applyBorder="1" applyAlignment="1" applyProtection="1">
      <alignment horizontal="center" vertical="center" wrapText="1"/>
    </xf>
    <xf numFmtId="0" fontId="11" fillId="7" borderId="14" xfId="0" applyFont="1" applyFill="1" applyBorder="1" applyAlignment="1" applyProtection="1">
      <alignment horizontal="center" vertical="center" wrapText="1"/>
    </xf>
    <xf numFmtId="0" fontId="18" fillId="7" borderId="15" xfId="0" applyFont="1" applyFill="1" applyBorder="1" applyAlignment="1" applyProtection="1">
      <alignment horizontal="left" vertical="center"/>
    </xf>
    <xf numFmtId="0" fontId="18" fillId="7" borderId="16" xfId="2" applyFont="1" applyFill="1" applyBorder="1" applyAlignment="1" applyProtection="1">
      <alignment horizontal="left" vertical="center"/>
    </xf>
    <xf numFmtId="0" fontId="18" fillId="7" borderId="16" xfId="0" applyFont="1" applyFill="1" applyBorder="1" applyAlignment="1" applyProtection="1">
      <alignment horizontal="left" vertical="center"/>
    </xf>
    <xf numFmtId="0" fontId="18" fillId="7" borderId="17" xfId="2" applyFont="1" applyFill="1" applyBorder="1" applyAlignment="1" applyProtection="1">
      <alignment horizontal="left" vertical="center"/>
    </xf>
    <xf numFmtId="171" fontId="3" fillId="0" borderId="18" xfId="0" applyNumberFormat="1" applyFont="1" applyFill="1" applyBorder="1" applyAlignment="1" applyProtection="1">
      <alignment horizontal="center" vertical="center" wrapText="1"/>
    </xf>
    <xf numFmtId="171" fontId="3" fillId="2" borderId="13" xfId="0" applyNumberFormat="1" applyFont="1" applyFill="1" applyBorder="1" applyAlignment="1" applyProtection="1">
      <alignment horizontal="center" vertical="center" wrapText="1"/>
    </xf>
    <xf numFmtId="0" fontId="6" fillId="7" borderId="19" xfId="2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5" fillId="2" borderId="18" xfId="0" quotePrefix="1" applyFont="1" applyFill="1" applyBorder="1" applyAlignment="1" applyProtection="1">
      <alignment horizontal="center" vertical="top"/>
    </xf>
    <xf numFmtId="0" fontId="3" fillId="2" borderId="18" xfId="0" quotePrefix="1" applyFont="1" applyFill="1" applyBorder="1" applyAlignment="1" applyProtection="1">
      <alignment horizontal="center"/>
    </xf>
    <xf numFmtId="0" fontId="17" fillId="7" borderId="18" xfId="2" applyFont="1" applyFill="1" applyBorder="1" applyAlignment="1" applyProtection="1">
      <alignment horizontal="center" vertical="center" wrapText="1"/>
    </xf>
    <xf numFmtId="0" fontId="11" fillId="7" borderId="18" xfId="0" applyFont="1" applyFill="1" applyBorder="1" applyAlignment="1" applyProtection="1">
      <alignment horizontal="center" vertical="center" wrapText="1"/>
    </xf>
    <xf numFmtId="0" fontId="18" fillId="8" borderId="7" xfId="0" applyFont="1" applyFill="1" applyBorder="1" applyAlignment="1" applyProtection="1">
      <alignment horizontal="center" vertical="center" wrapText="1"/>
    </xf>
    <xf numFmtId="0" fontId="18" fillId="8" borderId="5" xfId="0" applyFont="1" applyFill="1" applyBorder="1" applyAlignment="1" applyProtection="1">
      <alignment horizontal="center" vertical="center" wrapText="1"/>
    </xf>
    <xf numFmtId="0" fontId="18" fillId="8" borderId="20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6" fillId="7" borderId="21" xfId="2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2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0" fontId="3" fillId="2" borderId="24" xfId="0" applyFont="1" applyFill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6" fillId="2" borderId="25" xfId="0" applyFont="1" applyFill="1" applyBorder="1" applyAlignment="1" applyProtection="1">
      <alignment horizontal="left"/>
    </xf>
    <xf numFmtId="0" fontId="10" fillId="2" borderId="26" xfId="0" applyFont="1" applyFill="1" applyBorder="1" applyAlignment="1" applyProtection="1">
      <alignment horizontal="center"/>
    </xf>
    <xf numFmtId="0" fontId="10" fillId="2" borderId="26" xfId="0" applyFont="1" applyFill="1" applyBorder="1" applyProtection="1"/>
    <xf numFmtId="0" fontId="3" fillId="2" borderId="26" xfId="0" quotePrefix="1" applyFont="1" applyFill="1" applyBorder="1" applyAlignment="1" applyProtection="1">
      <alignment horizontal="center"/>
    </xf>
    <xf numFmtId="0" fontId="18" fillId="2" borderId="27" xfId="0" quotePrefix="1" applyFont="1" applyFill="1" applyBorder="1" applyAlignment="1" applyProtection="1">
      <alignment horizontal="center"/>
    </xf>
    <xf numFmtId="0" fontId="18" fillId="2" borderId="5" xfId="0" quotePrefix="1" applyFont="1" applyFill="1" applyBorder="1" applyAlignment="1" applyProtection="1">
      <alignment horizontal="center"/>
    </xf>
    <xf numFmtId="0" fontId="18" fillId="2" borderId="20" xfId="0" quotePrefix="1" applyFont="1" applyFill="1" applyBorder="1" applyAlignment="1" applyProtection="1">
      <alignment horizontal="center"/>
    </xf>
    <xf numFmtId="0" fontId="4" fillId="0" borderId="28" xfId="0" quotePrefix="1" applyFont="1" applyBorder="1" applyAlignment="1" applyProtection="1">
      <alignment horizontal="center"/>
    </xf>
    <xf numFmtId="0" fontId="2" fillId="2" borderId="13" xfId="0" applyFont="1" applyFill="1" applyBorder="1" applyProtection="1"/>
    <xf numFmtId="0" fontId="6" fillId="2" borderId="5" xfId="0" quotePrefix="1" applyFont="1" applyFill="1" applyBorder="1" applyAlignment="1" applyProtection="1">
      <alignment horizontal="left"/>
    </xf>
    <xf numFmtId="0" fontId="10" fillId="2" borderId="12" xfId="0" applyFont="1" applyFill="1" applyBorder="1" applyProtection="1"/>
    <xf numFmtId="0" fontId="3" fillId="2" borderId="12" xfId="0" applyFont="1" applyFill="1" applyBorder="1" applyAlignment="1" applyProtection="1"/>
    <xf numFmtId="0" fontId="3" fillId="2" borderId="29" xfId="0" applyFont="1" applyFill="1" applyBorder="1" applyAlignment="1" applyProtection="1"/>
    <xf numFmtId="0" fontId="3" fillId="2" borderId="21" xfId="0" applyFont="1" applyFill="1" applyBorder="1" applyAlignment="1" applyProtection="1"/>
    <xf numFmtId="0" fontId="3" fillId="2" borderId="30" xfId="0" applyFont="1" applyFill="1" applyBorder="1" applyAlignment="1" applyProtection="1"/>
    <xf numFmtId="0" fontId="3" fillId="0" borderId="31" xfId="0" applyFont="1" applyBorder="1" applyAlignment="1" applyProtection="1"/>
    <xf numFmtId="0" fontId="3" fillId="2" borderId="13" xfId="0" applyFont="1" applyFill="1" applyBorder="1" applyAlignment="1" applyProtection="1"/>
    <xf numFmtId="0" fontId="6" fillId="2" borderId="21" xfId="0" applyFont="1" applyFill="1" applyBorder="1" applyAlignment="1" applyProtection="1">
      <alignment horizontal="left"/>
    </xf>
    <xf numFmtId="0" fontId="10" fillId="0" borderId="0" xfId="0" applyFont="1" applyBorder="1" applyProtection="1"/>
    <xf numFmtId="0" fontId="5" fillId="7" borderId="32" xfId="0" applyFont="1" applyFill="1" applyBorder="1" applyAlignment="1" applyProtection="1">
      <alignment horizontal="left"/>
    </xf>
    <xf numFmtId="0" fontId="10" fillId="7" borderId="32" xfId="0" applyFont="1" applyFill="1" applyBorder="1" applyAlignment="1" applyProtection="1">
      <alignment horizontal="left"/>
    </xf>
    <xf numFmtId="0" fontId="3" fillId="7" borderId="32" xfId="0" quotePrefix="1" applyFont="1" applyFill="1" applyBorder="1" applyAlignment="1" applyProtection="1">
      <alignment horizontal="left"/>
    </xf>
    <xf numFmtId="3" fontId="3" fillId="7" borderId="32" xfId="0" applyNumberFormat="1" applyFont="1" applyFill="1" applyBorder="1" applyAlignment="1" applyProtection="1"/>
    <xf numFmtId="3" fontId="10" fillId="7" borderId="33" xfId="0" applyNumberFormat="1" applyFont="1" applyFill="1" applyBorder="1" applyAlignment="1" applyProtection="1"/>
    <xf numFmtId="3" fontId="10" fillId="7" borderId="34" xfId="0" applyNumberFormat="1" applyFont="1" applyFill="1" applyBorder="1" applyAlignment="1" applyProtection="1"/>
    <xf numFmtId="3" fontId="10" fillId="7" borderId="35" xfId="0" applyNumberFormat="1" applyFont="1" applyFill="1" applyBorder="1" applyAlignment="1" applyProtection="1"/>
    <xf numFmtId="1" fontId="3" fillId="0" borderId="28" xfId="0" applyNumberFormat="1" applyFont="1" applyBorder="1" applyAlignment="1" applyProtection="1"/>
    <xf numFmtId="4" fontId="3" fillId="2" borderId="13" xfId="0" applyNumberFormat="1" applyFont="1" applyFill="1" applyBorder="1" applyAlignment="1" applyProtection="1"/>
    <xf numFmtId="3" fontId="6" fillId="7" borderId="34" xfId="0" applyNumberFormat="1" applyFont="1" applyFill="1" applyBorder="1" applyAlignment="1" applyProtection="1">
      <alignment horizontal="center"/>
    </xf>
    <xf numFmtId="171" fontId="10" fillId="0" borderId="36" xfId="0" applyNumberFormat="1" applyFont="1" applyBorder="1" applyProtection="1"/>
    <xf numFmtId="0" fontId="10" fillId="2" borderId="37" xfId="0" applyFont="1" applyFill="1" applyBorder="1" applyAlignment="1" applyProtection="1">
      <alignment horizontal="left"/>
    </xf>
    <xf numFmtId="3" fontId="10" fillId="2" borderId="37" xfId="0" applyNumberFormat="1" applyFont="1" applyFill="1" applyBorder="1" applyAlignment="1" applyProtection="1"/>
    <xf numFmtId="3" fontId="10" fillId="2" borderId="38" xfId="0" applyNumberFormat="1" applyFont="1" applyFill="1" applyBorder="1" applyAlignment="1" applyProtection="1"/>
    <xf numFmtId="3" fontId="10" fillId="2" borderId="39" xfId="0" applyNumberFormat="1" applyFont="1" applyFill="1" applyBorder="1" applyAlignment="1" applyProtection="1"/>
    <xf numFmtId="3" fontId="10" fillId="2" borderId="40" xfId="0" applyNumberFormat="1" applyFont="1" applyFill="1" applyBorder="1" applyAlignment="1" applyProtection="1"/>
    <xf numFmtId="1" fontId="3" fillId="0" borderId="14" xfId="0" applyNumberFormat="1" applyFont="1" applyBorder="1" applyAlignment="1" applyProtection="1"/>
    <xf numFmtId="1" fontId="3" fillId="2" borderId="13" xfId="0" applyNumberFormat="1" applyFont="1" applyFill="1" applyBorder="1" applyAlignment="1" applyProtection="1">
      <alignment horizontal="right"/>
    </xf>
    <xf numFmtId="3" fontId="19" fillId="2" borderId="39" xfId="0" applyNumberFormat="1" applyFont="1" applyFill="1" applyBorder="1" applyAlignment="1" applyProtection="1">
      <alignment horizontal="center"/>
    </xf>
    <xf numFmtId="171" fontId="10" fillId="0" borderId="0" xfId="0" applyNumberFormat="1" applyFont="1" applyBorder="1" applyProtection="1"/>
    <xf numFmtId="0" fontId="10" fillId="2" borderId="41" xfId="0" applyFont="1" applyFill="1" applyBorder="1" applyAlignment="1" applyProtection="1">
      <alignment horizontal="left"/>
    </xf>
    <xf numFmtId="3" fontId="10" fillId="2" borderId="41" xfId="0" applyNumberFormat="1" applyFont="1" applyFill="1" applyBorder="1" applyAlignment="1" applyProtection="1"/>
    <xf numFmtId="3" fontId="10" fillId="2" borderId="42" xfId="0" applyNumberFormat="1" applyFont="1" applyFill="1" applyBorder="1" applyAlignment="1" applyProtection="1"/>
    <xf numFmtId="3" fontId="10" fillId="2" borderId="43" xfId="0" applyNumberFormat="1" applyFont="1" applyFill="1" applyBorder="1" applyAlignment="1" applyProtection="1"/>
    <xf numFmtId="3" fontId="10" fillId="2" borderId="44" xfId="0" applyNumberFormat="1" applyFont="1" applyFill="1" applyBorder="1" applyAlignment="1" applyProtection="1"/>
    <xf numFmtId="1" fontId="3" fillId="0" borderId="45" xfId="0" applyNumberFormat="1" applyFont="1" applyBorder="1" applyAlignment="1" applyProtection="1"/>
    <xf numFmtId="3" fontId="19" fillId="2" borderId="43" xfId="0" applyNumberFormat="1" applyFont="1" applyFill="1" applyBorder="1" applyAlignment="1" applyProtection="1">
      <alignment horizontal="center"/>
    </xf>
    <xf numFmtId="0" fontId="10" fillId="2" borderId="26" xfId="0" applyFont="1" applyFill="1" applyBorder="1" applyAlignment="1" applyProtection="1">
      <alignment horizontal="left"/>
    </xf>
    <xf numFmtId="3" fontId="10" fillId="2" borderId="26" xfId="0" applyNumberFormat="1" applyFont="1" applyFill="1" applyBorder="1" applyAlignment="1" applyProtection="1"/>
    <xf numFmtId="3" fontId="10" fillId="2" borderId="27" xfId="0" applyNumberFormat="1" applyFont="1" applyFill="1" applyBorder="1" applyAlignment="1" applyProtection="1"/>
    <xf numFmtId="3" fontId="10" fillId="2" borderId="5" xfId="0" applyNumberFormat="1" applyFont="1" applyFill="1" applyBorder="1" applyAlignment="1" applyProtection="1"/>
    <xf numFmtId="3" fontId="10" fillId="2" borderId="20" xfId="0" applyNumberFormat="1" applyFont="1" applyFill="1" applyBorder="1" applyAlignment="1" applyProtection="1"/>
    <xf numFmtId="3" fontId="19" fillId="2" borderId="5" xfId="0" applyNumberFormat="1" applyFont="1" applyFill="1" applyBorder="1" applyAlignment="1" applyProtection="1">
      <alignment horizontal="center"/>
    </xf>
    <xf numFmtId="0" fontId="10" fillId="2" borderId="18" xfId="0" applyFont="1" applyFill="1" applyBorder="1" applyAlignment="1" applyProtection="1">
      <alignment horizontal="left"/>
    </xf>
    <xf numFmtId="3" fontId="10" fillId="2" borderId="18" xfId="0" applyNumberFormat="1" applyFont="1" applyFill="1" applyBorder="1" applyAlignment="1" applyProtection="1"/>
    <xf numFmtId="3" fontId="10" fillId="2" borderId="46" xfId="0" applyNumberFormat="1" applyFont="1" applyFill="1" applyBorder="1" applyAlignment="1" applyProtection="1"/>
    <xf numFmtId="3" fontId="10" fillId="2" borderId="25" xfId="0" applyNumberFormat="1" applyFont="1" applyFill="1" applyBorder="1" applyAlignment="1" applyProtection="1"/>
    <xf numFmtId="3" fontId="10" fillId="2" borderId="47" xfId="0" applyNumberFormat="1" applyFont="1" applyFill="1" applyBorder="1" applyAlignment="1" applyProtection="1"/>
    <xf numFmtId="3" fontId="19" fillId="2" borderId="25" xfId="0" applyNumberFormat="1" applyFont="1" applyFill="1" applyBorder="1" applyAlignment="1" applyProtection="1">
      <alignment horizontal="center"/>
    </xf>
    <xf numFmtId="0" fontId="10" fillId="8" borderId="48" xfId="0" applyFont="1" applyFill="1" applyBorder="1" applyAlignment="1" applyProtection="1">
      <alignment horizontal="left"/>
    </xf>
    <xf numFmtId="1" fontId="3" fillId="8" borderId="48" xfId="0" applyNumberFormat="1" applyFont="1" applyFill="1" applyBorder="1" applyAlignment="1" applyProtection="1"/>
    <xf numFmtId="3" fontId="19" fillId="8" borderId="48" xfId="0" applyNumberFormat="1" applyFont="1" applyFill="1" applyBorder="1" applyAlignment="1" applyProtection="1"/>
    <xf numFmtId="3" fontId="19" fillId="8" borderId="49" xfId="0" applyNumberFormat="1" applyFont="1" applyFill="1" applyBorder="1" applyAlignment="1" applyProtection="1"/>
    <xf numFmtId="3" fontId="19" fillId="8" borderId="50" xfId="0" applyNumberFormat="1" applyFont="1" applyFill="1" applyBorder="1" applyAlignment="1" applyProtection="1"/>
    <xf numFmtId="3" fontId="19" fillId="8" borderId="51" xfId="0" applyNumberFormat="1" applyFont="1" applyFill="1" applyBorder="1" applyAlignment="1" applyProtection="1"/>
    <xf numFmtId="1" fontId="3" fillId="0" borderId="18" xfId="0" applyNumberFormat="1" applyFont="1" applyBorder="1" applyAlignment="1" applyProtection="1"/>
    <xf numFmtId="3" fontId="19" fillId="8" borderId="50" xfId="0" applyNumberFormat="1" applyFont="1" applyFill="1" applyBorder="1" applyAlignment="1" applyProtection="1">
      <alignment horizontal="center"/>
    </xf>
    <xf numFmtId="0" fontId="10" fillId="8" borderId="52" xfId="0" applyFont="1" applyFill="1" applyBorder="1" applyAlignment="1" applyProtection="1">
      <alignment horizontal="left"/>
    </xf>
    <xf numFmtId="1" fontId="3" fillId="8" borderId="52" xfId="0" applyNumberFormat="1" applyFont="1" applyFill="1" applyBorder="1" applyAlignment="1" applyProtection="1"/>
    <xf numFmtId="3" fontId="19" fillId="8" borderId="52" xfId="0" applyNumberFormat="1" applyFont="1" applyFill="1" applyBorder="1" applyAlignment="1" applyProtection="1"/>
    <xf numFmtId="3" fontId="19" fillId="8" borderId="53" xfId="0" applyNumberFormat="1" applyFont="1" applyFill="1" applyBorder="1" applyAlignment="1" applyProtection="1"/>
    <xf numFmtId="3" fontId="19" fillId="8" borderId="54" xfId="0" applyNumberFormat="1" applyFont="1" applyFill="1" applyBorder="1" applyAlignment="1" applyProtection="1"/>
    <xf numFmtId="3" fontId="19" fillId="8" borderId="55" xfId="0" applyNumberFormat="1" applyFont="1" applyFill="1" applyBorder="1" applyAlignment="1" applyProtection="1"/>
    <xf numFmtId="1" fontId="3" fillId="0" borderId="26" xfId="0" applyNumberFormat="1" applyFont="1" applyBorder="1" applyAlignment="1" applyProtection="1"/>
    <xf numFmtId="3" fontId="19" fillId="8" borderId="54" xfId="0" applyNumberFormat="1" applyFont="1" applyFill="1" applyBorder="1" applyAlignment="1" applyProtection="1">
      <alignment horizontal="center"/>
    </xf>
    <xf numFmtId="0" fontId="10" fillId="8" borderId="56" xfId="0" applyFont="1" applyFill="1" applyBorder="1" applyAlignment="1" applyProtection="1">
      <alignment horizontal="left"/>
    </xf>
    <xf numFmtId="1" fontId="3" fillId="8" borderId="57" xfId="0" applyNumberFormat="1" applyFont="1" applyFill="1" applyBorder="1" applyAlignment="1" applyProtection="1"/>
    <xf numFmtId="3" fontId="19" fillId="8" borderId="57" xfId="0" applyNumberFormat="1" applyFont="1" applyFill="1" applyBorder="1" applyAlignment="1" applyProtection="1"/>
    <xf numFmtId="3" fontId="19" fillId="8" borderId="58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/>
    <xf numFmtId="3" fontId="19" fillId="8" borderId="60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>
      <alignment horizontal="center"/>
    </xf>
    <xf numFmtId="0" fontId="10" fillId="2" borderId="61" xfId="0" applyFont="1" applyFill="1" applyBorder="1" applyAlignment="1" applyProtection="1">
      <alignment horizontal="left"/>
    </xf>
    <xf numFmtId="3" fontId="10" fillId="2" borderId="48" xfId="0" applyNumberFormat="1" applyFont="1" applyFill="1" applyBorder="1" applyAlignment="1" applyProtection="1"/>
    <xf numFmtId="3" fontId="10" fillId="2" borderId="49" xfId="0" applyNumberFormat="1" applyFont="1" applyFill="1" applyBorder="1" applyAlignment="1" applyProtection="1"/>
    <xf numFmtId="3" fontId="10" fillId="2" borderId="50" xfId="0" applyNumberFormat="1" applyFont="1" applyFill="1" applyBorder="1" applyAlignment="1" applyProtection="1"/>
    <xf numFmtId="3" fontId="10" fillId="2" borderId="51" xfId="0" applyNumberFormat="1" applyFont="1" applyFill="1" applyBorder="1" applyAlignment="1" applyProtection="1"/>
    <xf numFmtId="3" fontId="19" fillId="2" borderId="50" xfId="0" applyNumberFormat="1" applyFont="1" applyFill="1" applyBorder="1" applyAlignment="1" applyProtection="1">
      <alignment horizontal="center"/>
    </xf>
    <xf numFmtId="0" fontId="10" fillId="2" borderId="62" xfId="0" applyFont="1" applyFill="1" applyBorder="1" applyAlignment="1" applyProtection="1">
      <alignment horizontal="left"/>
    </xf>
    <xf numFmtId="3" fontId="10" fillId="2" borderId="52" xfId="0" applyNumberFormat="1" applyFont="1" applyFill="1" applyBorder="1" applyAlignment="1" applyProtection="1"/>
    <xf numFmtId="3" fontId="10" fillId="2" borderId="53" xfId="0" applyNumberFormat="1" applyFont="1" applyFill="1" applyBorder="1" applyAlignment="1" applyProtection="1"/>
    <xf numFmtId="3" fontId="10" fillId="2" borderId="54" xfId="0" applyNumberFormat="1" applyFont="1" applyFill="1" applyBorder="1" applyAlignment="1" applyProtection="1"/>
    <xf numFmtId="3" fontId="10" fillId="2" borderId="55" xfId="0" applyNumberFormat="1" applyFont="1" applyFill="1" applyBorder="1" applyAlignment="1" applyProtection="1"/>
    <xf numFmtId="3" fontId="19" fillId="2" borderId="54" xfId="0" applyNumberFormat="1" applyFont="1" applyFill="1" applyBorder="1" applyAlignment="1" applyProtection="1">
      <alignment horizontal="center"/>
    </xf>
    <xf numFmtId="1" fontId="3" fillId="0" borderId="63" xfId="0" applyNumberFormat="1" applyFont="1" applyBorder="1" applyAlignment="1" applyProtection="1"/>
    <xf numFmtId="0" fontId="10" fillId="2" borderId="64" xfId="0" applyFont="1" applyFill="1" applyBorder="1" applyAlignment="1" applyProtection="1">
      <alignment horizontal="left"/>
    </xf>
    <xf numFmtId="0" fontId="20" fillId="2" borderId="64" xfId="0" applyFont="1" applyFill="1" applyBorder="1" applyAlignment="1" applyProtection="1">
      <alignment horizontal="left"/>
    </xf>
    <xf numFmtId="0" fontId="10" fillId="2" borderId="12" xfId="0" applyFont="1" applyFill="1" applyBorder="1" applyAlignment="1" applyProtection="1">
      <alignment horizontal="left"/>
    </xf>
    <xf numFmtId="0" fontId="10" fillId="2" borderId="65" xfId="0" applyFont="1" applyFill="1" applyBorder="1" applyAlignment="1" applyProtection="1">
      <alignment horizontal="left"/>
    </xf>
    <xf numFmtId="3" fontId="10" fillId="2" borderId="63" xfId="0" applyNumberFormat="1" applyFont="1" applyFill="1" applyBorder="1" applyAlignment="1" applyProtection="1"/>
    <xf numFmtId="3" fontId="10" fillId="2" borderId="22" xfId="0" applyNumberFormat="1" applyFont="1" applyFill="1" applyBorder="1" applyAlignment="1" applyProtection="1"/>
    <xf numFmtId="3" fontId="10" fillId="2" borderId="23" xfId="0" applyNumberFormat="1" applyFont="1" applyFill="1" applyBorder="1" applyAlignment="1" applyProtection="1"/>
    <xf numFmtId="3" fontId="10" fillId="2" borderId="24" xfId="0" applyNumberFormat="1" applyFont="1" applyFill="1" applyBorder="1" applyAlignment="1" applyProtection="1"/>
    <xf numFmtId="3" fontId="19" fillId="2" borderId="23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left"/>
    </xf>
    <xf numFmtId="3" fontId="10" fillId="2" borderId="14" xfId="0" applyNumberFormat="1" applyFont="1" applyFill="1" applyBorder="1" applyAlignment="1" applyProtection="1"/>
    <xf numFmtId="3" fontId="10" fillId="2" borderId="66" xfId="0" applyNumberFormat="1" applyFont="1" applyFill="1" applyBorder="1" applyAlignment="1" applyProtection="1"/>
    <xf numFmtId="3" fontId="10" fillId="2" borderId="19" xfId="0" applyNumberFormat="1" applyFont="1" applyFill="1" applyBorder="1" applyAlignment="1" applyProtection="1"/>
    <xf numFmtId="3" fontId="10" fillId="2" borderId="67" xfId="0" applyNumberFormat="1" applyFont="1" applyFill="1" applyBorder="1" applyAlignment="1" applyProtection="1"/>
    <xf numFmtId="1" fontId="3" fillId="0" borderId="68" xfId="0" applyNumberFormat="1" applyFont="1" applyBorder="1" applyAlignment="1" applyProtection="1"/>
    <xf numFmtId="3" fontId="19" fillId="2" borderId="19" xfId="0" applyNumberFormat="1" applyFont="1" applyFill="1" applyBorder="1" applyAlignment="1" applyProtection="1">
      <alignment horizontal="center"/>
    </xf>
    <xf numFmtId="0" fontId="10" fillId="2" borderId="48" xfId="0" applyFont="1" applyFill="1" applyBorder="1" applyAlignment="1" applyProtection="1">
      <alignment horizontal="left"/>
    </xf>
    <xf numFmtId="3" fontId="10" fillId="2" borderId="48" xfId="0" quotePrefix="1" applyNumberFormat="1" applyFont="1" applyFill="1" applyBorder="1" applyAlignment="1" applyProtection="1"/>
    <xf numFmtId="3" fontId="10" fillId="2" borderId="49" xfId="0" quotePrefix="1" applyNumberFormat="1" applyFont="1" applyFill="1" applyBorder="1" applyAlignment="1" applyProtection="1"/>
    <xf numFmtId="3" fontId="10" fillId="2" borderId="50" xfId="0" quotePrefix="1" applyNumberFormat="1" applyFont="1" applyFill="1" applyBorder="1" applyAlignment="1" applyProtection="1"/>
    <xf numFmtId="3" fontId="10" fillId="2" borderId="51" xfId="0" quotePrefix="1" applyNumberFormat="1" applyFont="1" applyFill="1" applyBorder="1" applyAlignment="1" applyProtection="1"/>
    <xf numFmtId="1" fontId="10" fillId="0" borderId="68" xfId="0" quotePrefix="1" applyNumberFormat="1" applyFont="1" applyBorder="1" applyAlignment="1" applyProtection="1"/>
    <xf numFmtId="1" fontId="10" fillId="2" borderId="13" xfId="0" quotePrefix="1" applyNumberFormat="1" applyFont="1" applyFill="1" applyBorder="1" applyAlignment="1" applyProtection="1">
      <alignment horizontal="right"/>
    </xf>
    <xf numFmtId="3" fontId="19" fillId="2" borderId="50" xfId="0" quotePrefix="1" applyNumberFormat="1" applyFont="1" applyFill="1" applyBorder="1" applyAlignment="1" applyProtection="1">
      <alignment horizontal="center"/>
    </xf>
    <xf numFmtId="0" fontId="10" fillId="2" borderId="57" xfId="0" applyFont="1" applyFill="1" applyBorder="1" applyAlignment="1" applyProtection="1">
      <alignment horizontal="left"/>
    </xf>
    <xf numFmtId="3" fontId="10" fillId="2" borderId="57" xfId="0" quotePrefix="1" applyNumberFormat="1" applyFont="1" applyFill="1" applyBorder="1" applyAlignment="1" applyProtection="1"/>
    <xf numFmtId="3" fontId="10" fillId="2" borderId="58" xfId="0" quotePrefix="1" applyNumberFormat="1" applyFont="1" applyFill="1" applyBorder="1" applyAlignment="1" applyProtection="1"/>
    <xf numFmtId="3" fontId="10" fillId="2" borderId="59" xfId="0" quotePrefix="1" applyNumberFormat="1" applyFont="1" applyFill="1" applyBorder="1" applyAlignment="1" applyProtection="1"/>
    <xf numFmtId="3" fontId="10" fillId="2" borderId="60" xfId="0" quotePrefix="1" applyNumberFormat="1" applyFont="1" applyFill="1" applyBorder="1" applyAlignment="1" applyProtection="1"/>
    <xf numFmtId="1" fontId="10" fillId="0" borderId="12" xfId="0" quotePrefix="1" applyNumberFormat="1" applyFont="1" applyBorder="1" applyAlignment="1" applyProtection="1"/>
    <xf numFmtId="3" fontId="19" fillId="2" borderId="59" xfId="0" quotePrefix="1" applyNumberFormat="1" applyFont="1" applyFill="1" applyBorder="1" applyAlignment="1" applyProtection="1">
      <alignment horizontal="center"/>
    </xf>
    <xf numFmtId="171" fontId="10" fillId="2" borderId="0" xfId="0" applyNumberFormat="1" applyFont="1" applyFill="1" applyBorder="1" applyProtection="1"/>
    <xf numFmtId="0" fontId="5" fillId="9" borderId="32" xfId="0" quotePrefix="1" applyFont="1" applyFill="1" applyBorder="1" applyAlignment="1" applyProtection="1">
      <alignment horizontal="left"/>
    </xf>
    <xf numFmtId="0" fontId="3" fillId="9" borderId="32" xfId="0" applyFont="1" applyFill="1" applyBorder="1" applyAlignment="1" applyProtection="1">
      <alignment horizontal="left"/>
    </xf>
    <xf numFmtId="0" fontId="3" fillId="9" borderId="32" xfId="0" quotePrefix="1" applyFont="1" applyFill="1" applyBorder="1" applyAlignment="1" applyProtection="1">
      <alignment horizontal="left"/>
    </xf>
    <xf numFmtId="3" fontId="3" fillId="9" borderId="32" xfId="0" applyNumberFormat="1" applyFont="1" applyFill="1" applyBorder="1" applyAlignment="1" applyProtection="1"/>
    <xf numFmtId="3" fontId="3" fillId="9" borderId="33" xfId="0" applyNumberFormat="1" applyFont="1" applyFill="1" applyBorder="1" applyAlignment="1" applyProtection="1"/>
    <xf numFmtId="3" fontId="3" fillId="9" borderId="34" xfId="0" applyNumberFormat="1" applyFont="1" applyFill="1" applyBorder="1" applyAlignment="1" applyProtection="1"/>
    <xf numFmtId="3" fontId="3" fillId="9" borderId="35" xfId="0" applyNumberFormat="1" applyFont="1" applyFill="1" applyBorder="1" applyAlignment="1" applyProtection="1"/>
    <xf numFmtId="1" fontId="3" fillId="0" borderId="69" xfId="0" applyNumberFormat="1" applyFont="1" applyBorder="1" applyAlignment="1" applyProtection="1"/>
    <xf numFmtId="3" fontId="6" fillId="9" borderId="34" xfId="0" applyNumberFormat="1" applyFont="1" applyFill="1" applyBorder="1" applyAlignment="1" applyProtection="1">
      <alignment horizontal="center"/>
    </xf>
    <xf numFmtId="171" fontId="10" fillId="0" borderId="0" xfId="0" applyNumberFormat="1" applyFont="1" applyProtection="1"/>
    <xf numFmtId="171" fontId="10" fillId="2" borderId="0" xfId="0" applyNumberFormat="1" applyFont="1" applyFill="1" applyProtection="1"/>
    <xf numFmtId="171" fontId="10" fillId="3" borderId="0" xfId="0" applyNumberFormat="1" applyFont="1" applyFill="1" applyBorder="1" applyProtection="1"/>
    <xf numFmtId="171" fontId="3" fillId="3" borderId="0" xfId="0" applyNumberFormat="1" applyFont="1" applyFill="1" applyBorder="1" applyProtection="1"/>
    <xf numFmtId="0" fontId="10" fillId="2" borderId="70" xfId="0" quotePrefix="1" applyFont="1" applyFill="1" applyBorder="1" applyAlignment="1" applyProtection="1">
      <alignment horizontal="left"/>
    </xf>
    <xf numFmtId="0" fontId="10" fillId="2" borderId="70" xfId="0" applyFont="1" applyFill="1" applyBorder="1" applyAlignment="1" applyProtection="1">
      <alignment horizontal="left"/>
    </xf>
    <xf numFmtId="3" fontId="10" fillId="2" borderId="70" xfId="0" applyNumberFormat="1" applyFont="1" applyFill="1" applyBorder="1" applyAlignment="1" applyProtection="1"/>
    <xf numFmtId="3" fontId="10" fillId="2" borderId="71" xfId="0" applyNumberFormat="1" applyFont="1" applyFill="1" applyBorder="1" applyAlignment="1" applyProtection="1"/>
    <xf numFmtId="3" fontId="10" fillId="2" borderId="72" xfId="0" applyNumberFormat="1" applyFont="1" applyFill="1" applyBorder="1" applyAlignment="1" applyProtection="1"/>
    <xf numFmtId="3" fontId="10" fillId="2" borderId="73" xfId="0" applyNumberFormat="1" applyFont="1" applyFill="1" applyBorder="1" applyAlignment="1" applyProtection="1"/>
    <xf numFmtId="1" fontId="3" fillId="2" borderId="0" xfId="0" applyNumberFormat="1" applyFont="1" applyFill="1" applyBorder="1" applyAlignment="1" applyProtection="1">
      <alignment horizontal="right"/>
    </xf>
    <xf numFmtId="0" fontId="10" fillId="5" borderId="74" xfId="0" applyFont="1" applyFill="1" applyBorder="1" applyAlignment="1" applyProtection="1">
      <alignment horizontal="left"/>
    </xf>
    <xf numFmtId="0" fontId="10" fillId="2" borderId="75" xfId="0" applyFont="1" applyFill="1" applyBorder="1" applyAlignment="1" applyProtection="1">
      <alignment horizontal="left"/>
    </xf>
    <xf numFmtId="0" fontId="10" fillId="2" borderId="76" xfId="0" quotePrefix="1" applyFont="1" applyFill="1" applyBorder="1" applyAlignment="1" applyProtection="1">
      <alignment horizontal="left"/>
    </xf>
    <xf numFmtId="3" fontId="21" fillId="5" borderId="77" xfId="2" applyNumberFormat="1" applyFont="1" applyFill="1" applyBorder="1" applyAlignment="1" applyProtection="1">
      <alignment horizontal="right" vertical="center"/>
    </xf>
    <xf numFmtId="3" fontId="21" fillId="5" borderId="78" xfId="2" applyNumberFormat="1" applyFont="1" applyFill="1" applyBorder="1" applyAlignment="1" applyProtection="1">
      <alignment horizontal="right" vertical="center"/>
    </xf>
    <xf numFmtId="3" fontId="21" fillId="5" borderId="75" xfId="2" applyNumberFormat="1" applyFont="1" applyFill="1" applyBorder="1" applyAlignment="1" applyProtection="1">
      <alignment horizontal="right" vertical="center"/>
    </xf>
    <xf numFmtId="3" fontId="21" fillId="5" borderId="79" xfId="2" applyNumberFormat="1" applyFont="1" applyFill="1" applyBorder="1" applyAlignment="1" applyProtection="1">
      <alignment horizontal="right" vertical="center"/>
    </xf>
    <xf numFmtId="3" fontId="19" fillId="2" borderId="80" xfId="0" applyNumberFormat="1" applyFont="1" applyFill="1" applyBorder="1" applyAlignment="1" applyProtection="1">
      <alignment horizontal="center"/>
    </xf>
    <xf numFmtId="0" fontId="10" fillId="5" borderId="81" xfId="0" applyFont="1" applyFill="1" applyBorder="1" applyAlignment="1" applyProtection="1">
      <alignment horizontal="left"/>
    </xf>
    <xf numFmtId="0" fontId="10" fillId="2" borderId="82" xfId="0" applyFont="1" applyFill="1" applyBorder="1" applyAlignment="1" applyProtection="1">
      <alignment horizontal="left"/>
    </xf>
    <xf numFmtId="0" fontId="10" fillId="2" borderId="83" xfId="0" quotePrefix="1" applyFont="1" applyFill="1" applyBorder="1" applyAlignment="1" applyProtection="1">
      <alignment horizontal="left"/>
    </xf>
    <xf numFmtId="3" fontId="21" fillId="5" borderId="84" xfId="2" applyNumberFormat="1" applyFont="1" applyFill="1" applyBorder="1" applyAlignment="1" applyProtection="1">
      <alignment horizontal="right" vertical="center"/>
    </xf>
    <xf numFmtId="3" fontId="21" fillId="5" borderId="85" xfId="2" applyNumberFormat="1" applyFont="1" applyFill="1" applyBorder="1" applyAlignment="1" applyProtection="1">
      <alignment horizontal="right" vertical="center"/>
    </xf>
    <xf numFmtId="3" fontId="21" fillId="5" borderId="82" xfId="2" applyNumberFormat="1" applyFont="1" applyFill="1" applyBorder="1" applyAlignment="1" applyProtection="1">
      <alignment horizontal="right" vertical="center"/>
    </xf>
    <xf numFmtId="3" fontId="21" fillId="5" borderId="86" xfId="2" applyNumberFormat="1" applyFont="1" applyFill="1" applyBorder="1" applyAlignment="1" applyProtection="1">
      <alignment horizontal="right" vertical="center"/>
    </xf>
    <xf numFmtId="0" fontId="10" fillId="5" borderId="87" xfId="0" applyFont="1" applyFill="1" applyBorder="1" applyAlignment="1" applyProtection="1">
      <alignment horizontal="left"/>
    </xf>
    <xf numFmtId="0" fontId="10" fillId="2" borderId="88" xfId="0" applyFont="1" applyFill="1" applyBorder="1" applyAlignment="1" applyProtection="1">
      <alignment horizontal="left"/>
    </xf>
    <xf numFmtId="0" fontId="10" fillId="2" borderId="89" xfId="0" quotePrefix="1" applyFont="1" applyFill="1" applyBorder="1" applyAlignment="1" applyProtection="1">
      <alignment horizontal="left"/>
    </xf>
    <xf numFmtId="3" fontId="21" fillId="5" borderId="90" xfId="2" applyNumberFormat="1" applyFont="1" applyFill="1" applyBorder="1" applyAlignment="1" applyProtection="1">
      <alignment horizontal="right" vertical="center"/>
    </xf>
    <xf numFmtId="3" fontId="21" fillId="5" borderId="91" xfId="2" applyNumberFormat="1" applyFont="1" applyFill="1" applyBorder="1" applyAlignment="1" applyProtection="1">
      <alignment horizontal="right" vertical="center"/>
    </xf>
    <xf numFmtId="3" fontId="21" fillId="5" borderId="88" xfId="2" applyNumberFormat="1" applyFont="1" applyFill="1" applyBorder="1" applyAlignment="1" applyProtection="1">
      <alignment horizontal="right" vertical="center"/>
    </xf>
    <xf numFmtId="3" fontId="21" fillId="5" borderId="92" xfId="2" applyNumberFormat="1" applyFont="1" applyFill="1" applyBorder="1" applyAlignment="1" applyProtection="1">
      <alignment horizontal="right" vertical="center"/>
    </xf>
    <xf numFmtId="0" fontId="10" fillId="2" borderId="93" xfId="0" quotePrefix="1" applyFont="1" applyFill="1" applyBorder="1" applyAlignment="1" applyProtection="1">
      <alignment horizontal="left"/>
    </xf>
    <xf numFmtId="0" fontId="10" fillId="2" borderId="93" xfId="0" applyFont="1" applyFill="1" applyBorder="1" applyAlignment="1" applyProtection="1">
      <alignment horizontal="left"/>
    </xf>
    <xf numFmtId="3" fontId="10" fillId="2" borderId="93" xfId="0" applyNumberFormat="1" applyFont="1" applyFill="1" applyBorder="1" applyAlignment="1" applyProtection="1"/>
    <xf numFmtId="3" fontId="10" fillId="2" borderId="94" xfId="0" applyNumberFormat="1" applyFont="1" applyFill="1" applyBorder="1" applyAlignment="1" applyProtection="1"/>
    <xf numFmtId="3" fontId="10" fillId="2" borderId="80" xfId="0" applyNumberFormat="1" applyFont="1" applyFill="1" applyBorder="1" applyAlignment="1" applyProtection="1"/>
    <xf numFmtId="3" fontId="10" fillId="2" borderId="95" xfId="0" applyNumberFormat="1" applyFont="1" applyFill="1" applyBorder="1" applyAlignment="1" applyProtection="1"/>
    <xf numFmtId="0" fontId="10" fillId="2" borderId="41" xfId="0" quotePrefix="1" applyFont="1" applyFill="1" applyBorder="1" applyAlignment="1" applyProtection="1">
      <alignment horizontal="left"/>
    </xf>
    <xf numFmtId="0" fontId="10" fillId="5" borderId="26" xfId="0" applyFont="1" applyFill="1" applyBorder="1" applyAlignment="1" applyProtection="1">
      <alignment horizontal="left"/>
    </xf>
    <xf numFmtId="3" fontId="10" fillId="5" borderId="26" xfId="0" applyNumberFormat="1" applyFont="1" applyFill="1" applyBorder="1" applyAlignment="1" applyProtection="1"/>
    <xf numFmtId="3" fontId="10" fillId="5" borderId="27" xfId="0" applyNumberFormat="1" applyFont="1" applyFill="1" applyBorder="1" applyAlignment="1" applyProtection="1"/>
    <xf numFmtId="3" fontId="10" fillId="5" borderId="5" xfId="0" applyNumberFormat="1" applyFont="1" applyFill="1" applyBorder="1" applyAlignment="1" applyProtection="1"/>
    <xf numFmtId="3" fontId="21" fillId="5" borderId="5" xfId="2" applyNumberFormat="1" applyFont="1" applyFill="1" applyBorder="1" applyAlignment="1" applyProtection="1">
      <alignment horizontal="right" vertical="center"/>
    </xf>
    <xf numFmtId="3" fontId="10" fillId="5" borderId="20" xfId="0" applyNumberFormat="1" applyFont="1" applyFill="1" applyBorder="1" applyAlignment="1" applyProtection="1"/>
    <xf numFmtId="3" fontId="19" fillId="5" borderId="5" xfId="0" applyNumberFormat="1" applyFont="1" applyFill="1" applyBorder="1" applyAlignment="1" applyProtection="1">
      <alignment horizontal="center"/>
    </xf>
    <xf numFmtId="0" fontId="10" fillId="2" borderId="52" xfId="0" applyFont="1" applyFill="1" applyBorder="1" applyAlignment="1" applyProtection="1">
      <alignment horizontal="left"/>
    </xf>
    <xf numFmtId="0" fontId="10" fillId="2" borderId="52" xfId="0" quotePrefix="1" applyFont="1" applyFill="1" applyBorder="1" applyAlignment="1" applyProtection="1">
      <alignment horizontal="left"/>
    </xf>
    <xf numFmtId="0" fontId="20" fillId="2" borderId="41" xfId="0" applyFont="1" applyFill="1" applyBorder="1" applyAlignment="1" applyProtection="1">
      <alignment horizontal="left"/>
    </xf>
    <xf numFmtId="0" fontId="10" fillId="5" borderId="48" xfId="0" applyFont="1" applyFill="1" applyBorder="1" applyAlignment="1" applyProtection="1">
      <alignment horizontal="left"/>
    </xf>
    <xf numFmtId="0" fontId="10" fillId="5" borderId="48" xfId="0" quotePrefix="1" applyFont="1" applyFill="1" applyBorder="1" applyAlignment="1" applyProtection="1">
      <alignment horizontal="left"/>
    </xf>
    <xf numFmtId="3" fontId="10" fillId="5" borderId="48" xfId="0" applyNumberFormat="1" applyFont="1" applyFill="1" applyBorder="1" applyAlignment="1" applyProtection="1"/>
    <xf numFmtId="3" fontId="10" fillId="5" borderId="49" xfId="0" applyNumberFormat="1" applyFont="1" applyFill="1" applyBorder="1" applyAlignment="1" applyProtection="1"/>
    <xf numFmtId="3" fontId="10" fillId="5" borderId="50" xfId="0" applyNumberFormat="1" applyFont="1" applyFill="1" applyBorder="1" applyAlignment="1" applyProtection="1"/>
    <xf numFmtId="3" fontId="10" fillId="5" borderId="51" xfId="0" applyNumberFormat="1" applyFont="1" applyFill="1" applyBorder="1" applyAlignment="1" applyProtection="1"/>
    <xf numFmtId="3" fontId="19" fillId="5" borderId="50" xfId="0" applyNumberFormat="1" applyFont="1" applyFill="1" applyBorder="1" applyAlignment="1" applyProtection="1">
      <alignment horizontal="center"/>
    </xf>
    <xf numFmtId="0" fontId="10" fillId="5" borderId="57" xfId="0" applyFont="1" applyFill="1" applyBorder="1" applyAlignment="1" applyProtection="1">
      <alignment horizontal="left"/>
    </xf>
    <xf numFmtId="0" fontId="20" fillId="5" borderId="56" xfId="0" applyFont="1" applyFill="1" applyBorder="1" applyAlignment="1" applyProtection="1">
      <alignment horizontal="left"/>
    </xf>
    <xf numFmtId="0" fontId="10" fillId="5" borderId="57" xfId="0" quotePrefix="1" applyFont="1" applyFill="1" applyBorder="1" applyAlignment="1" applyProtection="1">
      <alignment horizontal="left"/>
    </xf>
    <xf numFmtId="3" fontId="10" fillId="5" borderId="57" xfId="0" applyNumberFormat="1" applyFont="1" applyFill="1" applyBorder="1" applyAlignment="1" applyProtection="1"/>
    <xf numFmtId="3" fontId="10" fillId="5" borderId="58" xfId="0" applyNumberFormat="1" applyFont="1" applyFill="1" applyBorder="1" applyAlignment="1" applyProtection="1"/>
    <xf numFmtId="3" fontId="10" fillId="5" borderId="59" xfId="0" applyNumberFormat="1" applyFont="1" applyFill="1" applyBorder="1" applyAlignment="1" applyProtection="1"/>
    <xf numFmtId="3" fontId="10" fillId="5" borderId="60" xfId="0" applyNumberFormat="1" applyFont="1" applyFill="1" applyBorder="1" applyAlignment="1" applyProtection="1"/>
    <xf numFmtId="1" fontId="3" fillId="0" borderId="96" xfId="0" applyNumberFormat="1" applyFont="1" applyBorder="1" applyAlignment="1" applyProtection="1"/>
    <xf numFmtId="1" fontId="3" fillId="0" borderId="97" xfId="0" applyNumberFormat="1" applyFont="1" applyBorder="1" applyAlignment="1" applyProtection="1"/>
    <xf numFmtId="3" fontId="19" fillId="5" borderId="59" xfId="0" applyNumberFormat="1" applyFont="1" applyFill="1" applyBorder="1" applyAlignment="1" applyProtection="1">
      <alignment horizontal="center"/>
    </xf>
    <xf numFmtId="0" fontId="22" fillId="2" borderId="0" xfId="0" applyFont="1" applyFill="1" applyProtection="1"/>
    <xf numFmtId="0" fontId="10" fillId="2" borderId="12" xfId="0" quotePrefix="1" applyFont="1" applyFill="1" applyBorder="1" applyAlignment="1" applyProtection="1">
      <alignment horizontal="left"/>
    </xf>
    <xf numFmtId="3" fontId="10" fillId="2" borderId="12" xfId="0" quotePrefix="1" applyNumberFormat="1" applyFont="1" applyFill="1" applyBorder="1" applyAlignment="1" applyProtection="1"/>
    <xf numFmtId="3" fontId="10" fillId="2" borderId="29" xfId="0" quotePrefix="1" applyNumberFormat="1" applyFont="1" applyFill="1" applyBorder="1" applyAlignment="1" applyProtection="1"/>
    <xf numFmtId="3" fontId="10" fillId="2" borderId="21" xfId="0" quotePrefix="1" applyNumberFormat="1" applyFont="1" applyFill="1" applyBorder="1" applyAlignment="1" applyProtection="1"/>
    <xf numFmtId="3" fontId="10" fillId="2" borderId="30" xfId="0" quotePrefix="1" applyNumberFormat="1" applyFont="1" applyFill="1" applyBorder="1" applyAlignment="1" applyProtection="1"/>
    <xf numFmtId="1" fontId="10" fillId="0" borderId="18" xfId="0" quotePrefix="1" applyNumberFormat="1" applyFont="1" applyBorder="1" applyAlignment="1" applyProtection="1"/>
    <xf numFmtId="1" fontId="10" fillId="0" borderId="26" xfId="0" quotePrefix="1" applyNumberFormat="1" applyFont="1" applyBorder="1" applyAlignment="1" applyProtection="1"/>
    <xf numFmtId="3" fontId="19" fillId="2" borderId="21" xfId="0" quotePrefix="1" applyNumberFormat="1" applyFont="1" applyFill="1" applyBorder="1" applyAlignment="1" applyProtection="1">
      <alignment horizontal="center"/>
    </xf>
    <xf numFmtId="0" fontId="5" fillId="10" borderId="32" xfId="0" applyFont="1" applyFill="1" applyBorder="1" applyAlignment="1" applyProtection="1">
      <alignment horizontal="left"/>
    </xf>
    <xf numFmtId="0" fontId="3" fillId="10" borderId="32" xfId="0" applyFont="1" applyFill="1" applyBorder="1" applyAlignment="1" applyProtection="1">
      <alignment horizontal="left"/>
    </xf>
    <xf numFmtId="3" fontId="3" fillId="10" borderId="32" xfId="0" applyNumberFormat="1" applyFont="1" applyFill="1" applyBorder="1" applyAlignment="1" applyProtection="1"/>
    <xf numFmtId="3" fontId="10" fillId="10" borderId="33" xfId="0" applyNumberFormat="1" applyFont="1" applyFill="1" applyBorder="1" applyAlignment="1" applyProtection="1"/>
    <xf numFmtId="3" fontId="10" fillId="10" borderId="34" xfId="0" applyNumberFormat="1" applyFont="1" applyFill="1" applyBorder="1" applyAlignment="1" applyProtection="1"/>
    <xf numFmtId="3" fontId="23" fillId="10" borderId="34" xfId="2" applyNumberFormat="1" applyFont="1" applyFill="1" applyBorder="1" applyAlignment="1" applyProtection="1">
      <alignment vertical="center"/>
    </xf>
    <xf numFmtId="3" fontId="10" fillId="10" borderId="35" xfId="0" applyNumberFormat="1" applyFont="1" applyFill="1" applyBorder="1" applyAlignment="1" applyProtection="1"/>
    <xf numFmtId="3" fontId="19" fillId="10" borderId="34" xfId="0" applyNumberFormat="1" applyFont="1" applyFill="1" applyBorder="1" applyAlignment="1" applyProtection="1">
      <alignment horizontal="center"/>
    </xf>
    <xf numFmtId="3" fontId="10" fillId="2" borderId="93" xfId="0" quotePrefix="1" applyNumberFormat="1" applyFont="1" applyFill="1" applyBorder="1" applyAlignment="1" applyProtection="1"/>
    <xf numFmtId="3" fontId="10" fillId="2" borderId="94" xfId="0" quotePrefix="1" applyNumberFormat="1" applyFont="1" applyFill="1" applyBorder="1" applyAlignment="1" applyProtection="1"/>
    <xf numFmtId="3" fontId="10" fillId="2" borderId="80" xfId="0" quotePrefix="1" applyNumberFormat="1" applyFont="1" applyFill="1" applyBorder="1" applyAlignment="1" applyProtection="1"/>
    <xf numFmtId="3" fontId="10" fillId="2" borderId="95" xfId="0" quotePrefix="1" applyNumberFormat="1" applyFont="1" applyFill="1" applyBorder="1" applyAlignment="1" applyProtection="1"/>
    <xf numFmtId="3" fontId="19" fillId="2" borderId="80" xfId="0" quotePrefix="1" applyNumberFormat="1" applyFont="1" applyFill="1" applyBorder="1" applyAlignment="1" applyProtection="1">
      <alignment horizontal="center"/>
    </xf>
    <xf numFmtId="3" fontId="10" fillId="2" borderId="52" xfId="0" quotePrefix="1" applyNumberFormat="1" applyFont="1" applyFill="1" applyBorder="1" applyAlignment="1" applyProtection="1"/>
    <xf numFmtId="3" fontId="10" fillId="2" borderId="53" xfId="0" quotePrefix="1" applyNumberFormat="1" applyFont="1" applyFill="1" applyBorder="1" applyAlignment="1" applyProtection="1"/>
    <xf numFmtId="3" fontId="10" fillId="2" borderId="54" xfId="0" quotePrefix="1" applyNumberFormat="1" applyFont="1" applyFill="1" applyBorder="1" applyAlignment="1" applyProtection="1"/>
    <xf numFmtId="3" fontId="10" fillId="2" borderId="55" xfId="0" quotePrefix="1" applyNumberFormat="1" applyFont="1" applyFill="1" applyBorder="1" applyAlignment="1" applyProtection="1"/>
    <xf numFmtId="3" fontId="19" fillId="2" borderId="54" xfId="0" quotePrefix="1" applyNumberFormat="1" applyFont="1" applyFill="1" applyBorder="1" applyAlignment="1" applyProtection="1">
      <alignment horizontal="center"/>
    </xf>
    <xf numFmtId="3" fontId="10" fillId="2" borderId="41" xfId="0" quotePrefix="1" applyNumberFormat="1" applyFont="1" applyFill="1" applyBorder="1" applyAlignment="1" applyProtection="1"/>
    <xf numFmtId="3" fontId="10" fillId="2" borderId="42" xfId="0" quotePrefix="1" applyNumberFormat="1" applyFont="1" applyFill="1" applyBorder="1" applyAlignment="1" applyProtection="1"/>
    <xf numFmtId="3" fontId="10" fillId="2" borderId="43" xfId="0" quotePrefix="1" applyNumberFormat="1" applyFont="1" applyFill="1" applyBorder="1" applyAlignment="1" applyProtection="1"/>
    <xf numFmtId="3" fontId="10" fillId="2" borderId="44" xfId="0" quotePrefix="1" applyNumberFormat="1" applyFont="1" applyFill="1" applyBorder="1" applyAlignment="1" applyProtection="1"/>
    <xf numFmtId="3" fontId="19" fillId="2" borderId="43" xfId="0" quotePrefix="1" applyNumberFormat="1" applyFont="1" applyFill="1" applyBorder="1" applyAlignment="1" applyProtection="1">
      <alignment horizontal="center"/>
    </xf>
    <xf numFmtId="0" fontId="10" fillId="11" borderId="26" xfId="0" applyFont="1" applyFill="1" applyBorder="1" applyAlignment="1" applyProtection="1">
      <alignment horizontal="left"/>
    </xf>
    <xf numFmtId="0" fontId="10" fillId="11" borderId="26" xfId="0" quotePrefix="1" applyFont="1" applyFill="1" applyBorder="1" applyAlignment="1" applyProtection="1">
      <alignment horizontal="left"/>
    </xf>
    <xf numFmtId="3" fontId="10" fillId="11" borderId="26" xfId="0" quotePrefix="1" applyNumberFormat="1" applyFont="1" applyFill="1" applyBorder="1" applyAlignment="1" applyProtection="1"/>
    <xf numFmtId="3" fontId="10" fillId="11" borderId="27" xfId="0" quotePrefix="1" applyNumberFormat="1" applyFont="1" applyFill="1" applyBorder="1" applyAlignment="1" applyProtection="1"/>
    <xf numFmtId="3" fontId="10" fillId="11" borderId="5" xfId="0" quotePrefix="1" applyNumberFormat="1" applyFont="1" applyFill="1" applyBorder="1" applyAlignment="1" applyProtection="1"/>
    <xf numFmtId="3" fontId="10" fillId="11" borderId="20" xfId="0" quotePrefix="1" applyNumberFormat="1" applyFont="1" applyFill="1" applyBorder="1" applyAlignment="1" applyProtection="1"/>
    <xf numFmtId="3" fontId="19" fillId="11" borderId="5" xfId="0" quotePrefix="1" applyNumberFormat="1" applyFont="1" applyFill="1" applyBorder="1" applyAlignment="1" applyProtection="1">
      <alignment horizontal="center"/>
    </xf>
    <xf numFmtId="43" fontId="10" fillId="2" borderId="93" xfId="1" applyFont="1" applyFill="1" applyBorder="1" applyAlignment="1" applyProtection="1">
      <alignment horizontal="left"/>
    </xf>
    <xf numFmtId="0" fontId="20" fillId="2" borderId="93" xfId="0" applyFont="1" applyFill="1" applyBorder="1" applyAlignment="1" applyProtection="1">
      <alignment horizontal="left"/>
    </xf>
    <xf numFmtId="0" fontId="10" fillId="2" borderId="57" xfId="0" quotePrefix="1" applyFont="1" applyFill="1" applyBorder="1" applyAlignment="1" applyProtection="1">
      <alignment horizontal="left"/>
    </xf>
    <xf numFmtId="1" fontId="10" fillId="0" borderId="31" xfId="0" quotePrefix="1" applyNumberFormat="1" applyFont="1" applyBorder="1" applyAlignment="1" applyProtection="1"/>
    <xf numFmtId="0" fontId="5" fillId="5" borderId="32" xfId="0" quotePrefix="1" applyFont="1" applyFill="1" applyBorder="1" applyAlignment="1" applyProtection="1">
      <alignment horizontal="left"/>
    </xf>
    <xf numFmtId="0" fontId="3" fillId="5" borderId="32" xfId="0" applyFont="1" applyFill="1" applyBorder="1" applyAlignment="1" applyProtection="1">
      <alignment horizontal="left"/>
    </xf>
    <xf numFmtId="0" fontId="3" fillId="5" borderId="32" xfId="0" quotePrefix="1" applyFont="1" applyFill="1" applyBorder="1" applyAlignment="1" applyProtection="1">
      <alignment horizontal="left"/>
    </xf>
    <xf numFmtId="3" fontId="3" fillId="5" borderId="32" xfId="0" applyNumberFormat="1" applyFont="1" applyFill="1" applyBorder="1" applyAlignment="1" applyProtection="1"/>
    <xf numFmtId="3" fontId="10" fillId="5" borderId="33" xfId="0" applyNumberFormat="1" applyFont="1" applyFill="1" applyBorder="1" applyAlignment="1" applyProtection="1"/>
    <xf numFmtId="3" fontId="10" fillId="5" borderId="34" xfId="0" applyNumberFormat="1" applyFont="1" applyFill="1" applyBorder="1" applyAlignment="1" applyProtection="1"/>
    <xf numFmtId="3" fontId="10" fillId="5" borderId="35" xfId="0" applyNumberFormat="1" applyFont="1" applyFill="1" applyBorder="1" applyAlignment="1" applyProtection="1"/>
    <xf numFmtId="1" fontId="10" fillId="0" borderId="98" xfId="0" quotePrefix="1" applyNumberFormat="1" applyFont="1" applyBorder="1" applyAlignment="1" applyProtection="1"/>
    <xf numFmtId="3" fontId="19" fillId="5" borderId="34" xfId="0" applyNumberFormat="1" applyFont="1" applyFill="1" applyBorder="1" applyAlignment="1" applyProtection="1">
      <alignment horizontal="center"/>
    </xf>
    <xf numFmtId="0" fontId="5" fillId="7" borderId="99" xfId="0" applyFont="1" applyFill="1" applyBorder="1" applyAlignment="1" applyProtection="1">
      <alignment horizontal="left"/>
    </xf>
    <xf numFmtId="0" fontId="3" fillId="7" borderId="99" xfId="0" applyFont="1" applyFill="1" applyBorder="1" applyAlignment="1" applyProtection="1">
      <alignment horizontal="left"/>
    </xf>
    <xf numFmtId="173" fontId="3" fillId="7" borderId="99" xfId="0" applyNumberFormat="1" applyFont="1" applyFill="1" applyBorder="1" applyAlignment="1" applyProtection="1"/>
    <xf numFmtId="173" fontId="10" fillId="8" borderId="100" xfId="0" applyNumberFormat="1" applyFont="1" applyFill="1" applyBorder="1" applyAlignment="1" applyProtection="1"/>
    <xf numFmtId="173" fontId="10" fillId="8" borderId="101" xfId="0" applyNumberFormat="1" applyFont="1" applyFill="1" applyBorder="1" applyAlignment="1" applyProtection="1"/>
    <xf numFmtId="173" fontId="10" fillId="8" borderId="102" xfId="0" applyNumberFormat="1" applyFont="1" applyFill="1" applyBorder="1" applyAlignment="1" applyProtection="1"/>
    <xf numFmtId="3" fontId="19" fillId="7" borderId="101" xfId="0" applyNumberFormat="1" applyFont="1" applyFill="1" applyBorder="1" applyAlignment="1" applyProtection="1">
      <alignment horizontal="center"/>
    </xf>
    <xf numFmtId="0" fontId="24" fillId="12" borderId="103" xfId="3" applyFont="1" applyFill="1" applyBorder="1" applyAlignment="1" applyProtection="1">
      <alignment horizontal="center"/>
    </xf>
    <xf numFmtId="0" fontId="2" fillId="2" borderId="104" xfId="0" quotePrefix="1" applyFont="1" applyFill="1" applyBorder="1" applyAlignment="1" applyProtection="1">
      <alignment horizontal="left"/>
    </xf>
    <xf numFmtId="173" fontId="25" fillId="2" borderId="104" xfId="0" quotePrefix="1" applyNumberFormat="1" applyFont="1" applyFill="1" applyBorder="1" applyAlignment="1" applyProtection="1"/>
    <xf numFmtId="173" fontId="26" fillId="2" borderId="104" xfId="0" quotePrefix="1" applyNumberFormat="1" applyFont="1" applyFill="1" applyBorder="1" applyAlignment="1" applyProtection="1"/>
    <xf numFmtId="173" fontId="26" fillId="2" borderId="97" xfId="0" quotePrefix="1" applyNumberFormat="1" applyFont="1" applyFill="1" applyBorder="1" applyAlignment="1" applyProtection="1"/>
    <xf numFmtId="3" fontId="19" fillId="2" borderId="25" xfId="0" quotePrefix="1" applyNumberFormat="1" applyFont="1" applyFill="1" applyBorder="1" applyAlignment="1" applyProtection="1">
      <alignment horizontal="center"/>
    </xf>
    <xf numFmtId="0" fontId="3" fillId="7" borderId="32" xfId="0" applyFont="1" applyFill="1" applyBorder="1" applyAlignment="1" applyProtection="1">
      <alignment horizontal="left"/>
    </xf>
    <xf numFmtId="173" fontId="3" fillId="7" borderId="32" xfId="0" applyNumberFormat="1" applyFont="1" applyFill="1" applyBorder="1" applyAlignment="1" applyProtection="1">
      <alignment horizontal="right"/>
    </xf>
    <xf numFmtId="173" fontId="10" fillId="8" borderId="33" xfId="0" applyNumberFormat="1" applyFont="1" applyFill="1" applyBorder="1" applyAlignment="1" applyProtection="1">
      <alignment horizontal="right"/>
    </xf>
    <xf numFmtId="173" fontId="10" fillId="8" borderId="34" xfId="0" applyNumberFormat="1" applyFont="1" applyFill="1" applyBorder="1" applyAlignment="1" applyProtection="1">
      <alignment horizontal="right"/>
    </xf>
    <xf numFmtId="173" fontId="10" fillId="8" borderId="35" xfId="0" applyNumberFormat="1" applyFont="1" applyFill="1" applyBorder="1" applyAlignment="1" applyProtection="1">
      <alignment horizontal="right"/>
    </xf>
    <xf numFmtId="1" fontId="3" fillId="0" borderId="28" xfId="0" applyNumberFormat="1" applyFont="1" applyBorder="1" applyAlignment="1" applyProtection="1">
      <alignment horizontal="right"/>
    </xf>
    <xf numFmtId="3" fontId="19" fillId="7" borderId="34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left"/>
    </xf>
    <xf numFmtId="3" fontId="3" fillId="2" borderId="12" xfId="0" applyNumberFormat="1" applyFont="1" applyFill="1" applyBorder="1" applyAlignment="1" applyProtection="1">
      <alignment horizontal="right"/>
    </xf>
    <xf numFmtId="3" fontId="3" fillId="13" borderId="12" xfId="0" applyNumberFormat="1" applyFont="1" applyFill="1" applyBorder="1" applyAlignment="1" applyProtection="1">
      <alignment horizontal="right"/>
    </xf>
    <xf numFmtId="3" fontId="10" fillId="2" borderId="29" xfId="0" applyNumberFormat="1" applyFont="1" applyFill="1" applyBorder="1" applyAlignment="1" applyProtection="1">
      <alignment horizontal="right"/>
    </xf>
    <xf numFmtId="3" fontId="10" fillId="2" borderId="21" xfId="0" applyNumberFormat="1" applyFont="1" applyFill="1" applyBorder="1" applyAlignment="1" applyProtection="1">
      <alignment horizontal="right"/>
    </xf>
    <xf numFmtId="3" fontId="10" fillId="2" borderId="30" xfId="0" applyNumberFormat="1" applyFont="1" applyFill="1" applyBorder="1" applyAlignment="1" applyProtection="1">
      <alignment horizontal="right"/>
    </xf>
    <xf numFmtId="1" fontId="3" fillId="0" borderId="12" xfId="0" applyNumberFormat="1" applyFont="1" applyBorder="1" applyAlignment="1" applyProtection="1">
      <alignment horizontal="right"/>
    </xf>
    <xf numFmtId="3" fontId="19" fillId="2" borderId="21" xfId="0" applyNumberFormat="1" applyFont="1" applyFill="1" applyBorder="1" applyAlignment="1" applyProtection="1">
      <alignment horizontal="center"/>
    </xf>
    <xf numFmtId="0" fontId="2" fillId="2" borderId="105" xfId="0" applyFont="1" applyFill="1" applyBorder="1" applyProtection="1"/>
    <xf numFmtId="1" fontId="10" fillId="0" borderId="48" xfId="0" quotePrefix="1" applyNumberFormat="1" applyFont="1" applyBorder="1" applyAlignment="1" applyProtection="1"/>
    <xf numFmtId="171" fontId="10" fillId="0" borderId="105" xfId="0" applyNumberFormat="1" applyFont="1" applyBorder="1" applyProtection="1"/>
    <xf numFmtId="0" fontId="2" fillId="2" borderId="106" xfId="0" applyFont="1" applyFill="1" applyBorder="1" applyProtection="1"/>
    <xf numFmtId="0" fontId="10" fillId="14" borderId="48" xfId="0" applyFont="1" applyFill="1" applyBorder="1" applyAlignment="1" applyProtection="1">
      <alignment horizontal="left"/>
    </xf>
    <xf numFmtId="3" fontId="10" fillId="14" borderId="48" xfId="0" quotePrefix="1" applyNumberFormat="1" applyFont="1" applyFill="1" applyBorder="1" applyAlignment="1" applyProtection="1"/>
    <xf numFmtId="3" fontId="10" fillId="14" borderId="49" xfId="0" quotePrefix="1" applyNumberFormat="1" applyFont="1" applyFill="1" applyBorder="1" applyAlignment="1" applyProtection="1"/>
    <xf numFmtId="3" fontId="10" fillId="14" borderId="50" xfId="0" quotePrefix="1" applyNumberFormat="1" applyFont="1" applyFill="1" applyBorder="1" applyAlignment="1" applyProtection="1"/>
    <xf numFmtId="3" fontId="10" fillId="14" borderId="51" xfId="0" quotePrefix="1" applyNumberFormat="1" applyFont="1" applyFill="1" applyBorder="1" applyAlignment="1" applyProtection="1"/>
    <xf numFmtId="3" fontId="10" fillId="0" borderId="52" xfId="0" quotePrefix="1" applyNumberFormat="1" applyFont="1" applyBorder="1" applyAlignment="1" applyProtection="1"/>
    <xf numFmtId="3" fontId="19" fillId="14" borderId="50" xfId="0" quotePrefix="1" applyNumberFormat="1" applyFont="1" applyFill="1" applyBorder="1" applyAlignment="1" applyProtection="1">
      <alignment horizontal="center"/>
    </xf>
    <xf numFmtId="171" fontId="10" fillId="0" borderId="106" xfId="0" applyNumberFormat="1" applyFont="1" applyBorder="1" applyProtection="1"/>
    <xf numFmtId="0" fontId="10" fillId="14" borderId="52" xfId="0" applyFont="1" applyFill="1" applyBorder="1" applyAlignment="1" applyProtection="1">
      <alignment horizontal="left"/>
    </xf>
    <xf numFmtId="3" fontId="10" fillId="14" borderId="52" xfId="0" quotePrefix="1" applyNumberFormat="1" applyFont="1" applyFill="1" applyBorder="1" applyAlignment="1" applyProtection="1"/>
    <xf numFmtId="3" fontId="10" fillId="14" borderId="53" xfId="0" quotePrefix="1" applyNumberFormat="1" applyFont="1" applyFill="1" applyBorder="1" applyAlignment="1" applyProtection="1"/>
    <xf numFmtId="3" fontId="10" fillId="14" borderId="54" xfId="0" quotePrefix="1" applyNumberFormat="1" applyFont="1" applyFill="1" applyBorder="1" applyAlignment="1" applyProtection="1"/>
    <xf numFmtId="3" fontId="10" fillId="14" borderId="55" xfId="0" quotePrefix="1" applyNumberFormat="1" applyFont="1" applyFill="1" applyBorder="1" applyAlignment="1" applyProtection="1"/>
    <xf numFmtId="3" fontId="19" fillId="14" borderId="54" xfId="0" quotePrefix="1" applyNumberFormat="1" applyFont="1" applyFill="1" applyBorder="1" applyAlignment="1" applyProtection="1">
      <alignment horizontal="center"/>
    </xf>
    <xf numFmtId="171" fontId="10" fillId="14" borderId="52" xfId="0" applyNumberFormat="1" applyFont="1" applyFill="1" applyBorder="1" applyProtection="1"/>
    <xf numFmtId="171" fontId="10" fillId="14" borderId="57" xfId="0" applyNumberFormat="1" applyFont="1" applyFill="1" applyBorder="1" applyProtection="1"/>
    <xf numFmtId="3" fontId="10" fillId="14" borderId="57" xfId="0" quotePrefix="1" applyNumberFormat="1" applyFont="1" applyFill="1" applyBorder="1" applyAlignment="1" applyProtection="1"/>
    <xf numFmtId="3" fontId="10" fillId="14" borderId="58" xfId="0" quotePrefix="1" applyNumberFormat="1" applyFont="1" applyFill="1" applyBorder="1" applyAlignment="1" applyProtection="1"/>
    <xf numFmtId="3" fontId="10" fillId="14" borderId="59" xfId="0" quotePrefix="1" applyNumberFormat="1" applyFont="1" applyFill="1" applyBorder="1" applyAlignment="1" applyProtection="1"/>
    <xf numFmtId="3" fontId="10" fillId="14" borderId="60" xfId="0" quotePrefix="1" applyNumberFormat="1" applyFont="1" applyFill="1" applyBorder="1" applyAlignment="1" applyProtection="1"/>
    <xf numFmtId="3" fontId="19" fillId="14" borderId="59" xfId="0" quotePrefix="1" applyNumberFormat="1" applyFont="1" applyFill="1" applyBorder="1" applyAlignment="1" applyProtection="1">
      <alignment horizontal="center"/>
    </xf>
    <xf numFmtId="1" fontId="10" fillId="0" borderId="52" xfId="0" quotePrefix="1" applyNumberFormat="1" applyFont="1" applyBorder="1" applyAlignment="1" applyProtection="1"/>
    <xf numFmtId="0" fontId="10" fillId="14" borderId="57" xfId="0" applyFont="1" applyFill="1" applyBorder="1" applyAlignment="1" applyProtection="1">
      <alignment horizontal="left"/>
    </xf>
    <xf numFmtId="0" fontId="10" fillId="14" borderId="48" xfId="0" quotePrefix="1" applyFont="1" applyFill="1" applyBorder="1" applyAlignment="1" applyProtection="1">
      <alignment horizontal="left"/>
    </xf>
    <xf numFmtId="0" fontId="3" fillId="14" borderId="57" xfId="0" applyFont="1" applyFill="1" applyBorder="1" applyAlignment="1" applyProtection="1">
      <alignment horizontal="left"/>
    </xf>
    <xf numFmtId="0" fontId="3" fillId="2" borderId="93" xfId="0" quotePrefix="1" applyFont="1" applyFill="1" applyBorder="1" applyAlignment="1" applyProtection="1">
      <alignment horizontal="left"/>
    </xf>
    <xf numFmtId="171" fontId="10" fillId="2" borderId="52" xfId="0" applyNumberFormat="1" applyFont="1" applyFill="1" applyBorder="1" applyProtection="1"/>
    <xf numFmtId="1" fontId="3" fillId="0" borderId="52" xfId="0" applyNumberFormat="1" applyFont="1" applyBorder="1" applyAlignment="1" applyProtection="1"/>
    <xf numFmtId="0" fontId="2" fillId="2" borderId="107" xfId="0" applyFont="1" applyFill="1" applyBorder="1" applyProtection="1"/>
    <xf numFmtId="0" fontId="10" fillId="14" borderId="69" xfId="0" applyFont="1" applyFill="1" applyBorder="1" applyAlignment="1" applyProtection="1">
      <alignment horizontal="left"/>
    </xf>
    <xf numFmtId="3" fontId="10" fillId="14" borderId="69" xfId="0" applyNumberFormat="1" applyFont="1" applyFill="1" applyBorder="1" applyAlignment="1" applyProtection="1"/>
    <xf numFmtId="3" fontId="10" fillId="14" borderId="108" xfId="0" applyNumberFormat="1" applyFont="1" applyFill="1" applyBorder="1" applyAlignment="1" applyProtection="1"/>
    <xf numFmtId="3" fontId="10" fillId="14" borderId="109" xfId="0" applyNumberFormat="1" applyFont="1" applyFill="1" applyBorder="1" applyAlignment="1" applyProtection="1"/>
    <xf numFmtId="3" fontId="10" fillId="14" borderId="110" xfId="0" applyNumberFormat="1" applyFont="1" applyFill="1" applyBorder="1" applyAlignment="1" applyProtection="1"/>
    <xf numFmtId="1" fontId="3" fillId="0" borderId="111" xfId="0" applyNumberFormat="1" applyFont="1" applyBorder="1" applyAlignment="1" applyProtection="1"/>
    <xf numFmtId="3" fontId="19" fillId="14" borderId="109" xfId="0" applyNumberFormat="1" applyFont="1" applyFill="1" applyBorder="1" applyAlignment="1" applyProtection="1">
      <alignment horizontal="center"/>
    </xf>
    <xf numFmtId="171" fontId="10" fillId="0" borderId="107" xfId="0" applyNumberFormat="1" applyFont="1" applyBorder="1" applyProtection="1"/>
    <xf numFmtId="171" fontId="10" fillId="2" borderId="112" xfId="0" applyNumberFormat="1" applyFont="1" applyFill="1" applyBorder="1" applyProtection="1"/>
    <xf numFmtId="1" fontId="3" fillId="2" borderId="28" xfId="0" applyNumberFormat="1" applyFont="1" applyFill="1" applyBorder="1" applyAlignment="1" applyProtection="1"/>
    <xf numFmtId="1" fontId="10" fillId="2" borderId="0" xfId="0" quotePrefix="1" applyNumberFormat="1" applyFont="1" applyFill="1" applyBorder="1" applyAlignment="1" applyProtection="1">
      <alignment horizontal="right"/>
    </xf>
    <xf numFmtId="1" fontId="3" fillId="2" borderId="113" xfId="0" applyNumberFormat="1" applyFont="1" applyFill="1" applyBorder="1" applyAlignment="1" applyProtection="1"/>
    <xf numFmtId="1" fontId="3" fillId="0" borderId="113" xfId="0" applyNumberFormat="1" applyFont="1" applyBorder="1" applyAlignment="1" applyProtection="1"/>
    <xf numFmtId="0" fontId="10" fillId="2" borderId="114" xfId="0" applyFont="1" applyFill="1" applyBorder="1" applyAlignment="1" applyProtection="1">
      <alignment horizontal="left"/>
    </xf>
    <xf numFmtId="0" fontId="10" fillId="2" borderId="112" xfId="0" applyFont="1" applyFill="1" applyBorder="1" applyAlignment="1" applyProtection="1">
      <alignment horizontal="left"/>
    </xf>
    <xf numFmtId="1" fontId="3" fillId="2" borderId="68" xfId="0" applyNumberFormat="1" applyFont="1" applyFill="1" applyBorder="1" applyProtection="1"/>
    <xf numFmtId="1" fontId="3" fillId="0" borderId="96" xfId="0" applyNumberFormat="1" applyFont="1" applyBorder="1" applyProtection="1"/>
    <xf numFmtId="1" fontId="3" fillId="0" borderId="68" xfId="0" applyNumberFormat="1" applyFont="1" applyBorder="1" applyProtection="1"/>
    <xf numFmtId="1" fontId="3" fillId="2" borderId="115" xfId="0" applyNumberFormat="1" applyFont="1" applyFill="1" applyBorder="1" applyProtection="1"/>
    <xf numFmtId="0" fontId="10" fillId="2" borderId="116" xfId="0" applyFont="1" applyFill="1" applyBorder="1" applyAlignment="1" applyProtection="1">
      <alignment horizontal="left"/>
    </xf>
    <xf numFmtId="3" fontId="10" fillId="2" borderId="0" xfId="0" applyNumberFormat="1" applyFont="1" applyFill="1" applyBorder="1" applyProtection="1"/>
    <xf numFmtId="0" fontId="27" fillId="2" borderId="0" xfId="3" applyFont="1" applyFill="1" applyBorder="1" applyProtection="1"/>
    <xf numFmtId="0" fontId="2" fillId="2" borderId="11" xfId="0" quotePrefix="1" applyFont="1" applyFill="1" applyBorder="1" applyAlignment="1" applyProtection="1">
      <alignment horizontal="left"/>
    </xf>
    <xf numFmtId="173" fontId="25" fillId="2" borderId="11" xfId="0" quotePrefix="1" applyNumberFormat="1" applyFont="1" applyFill="1" applyBorder="1" applyAlignment="1" applyProtection="1"/>
    <xf numFmtId="173" fontId="26" fillId="2" borderId="11" xfId="0" quotePrefix="1" applyNumberFormat="1" applyFont="1" applyFill="1" applyBorder="1" applyAlignment="1" applyProtection="1"/>
    <xf numFmtId="1" fontId="3" fillId="0" borderId="0" xfId="0" applyNumberFormat="1" applyFont="1" applyBorder="1" applyProtection="1"/>
    <xf numFmtId="0" fontId="10" fillId="2" borderId="0" xfId="0" applyFont="1" applyFill="1" applyBorder="1" applyAlignment="1" applyProtection="1">
      <alignment horizontal="left"/>
    </xf>
    <xf numFmtId="1" fontId="3" fillId="2" borderId="0" xfId="0" applyNumberFormat="1" applyFont="1" applyFill="1" applyBorder="1" applyProtection="1"/>
    <xf numFmtId="0" fontId="12" fillId="2" borderId="0" xfId="2" applyFont="1" applyFill="1" applyBorder="1" applyAlignment="1" applyProtection="1">
      <alignment horizontal="left" vertical="center"/>
    </xf>
    <xf numFmtId="1" fontId="3" fillId="2" borderId="36" xfId="0" applyNumberFormat="1" applyFont="1" applyFill="1" applyBorder="1" applyProtection="1"/>
    <xf numFmtId="0" fontId="28" fillId="5" borderId="5" xfId="2" applyFont="1" applyFill="1" applyBorder="1" applyAlignment="1" applyProtection="1">
      <alignment horizontal="center" vertical="center"/>
    </xf>
    <xf numFmtId="0" fontId="12" fillId="2" borderId="0" xfId="2" applyFont="1" applyFill="1" applyBorder="1" applyAlignment="1" applyProtection="1">
      <alignment horizontal="right" vertical="center"/>
    </xf>
    <xf numFmtId="0" fontId="29" fillId="5" borderId="5" xfId="2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right"/>
    </xf>
    <xf numFmtId="14" fontId="30" fillId="8" borderId="5" xfId="4" applyNumberFormat="1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1" fontId="31" fillId="2" borderId="0" xfId="0" applyNumberFormat="1" applyFont="1" applyFill="1" applyBorder="1" applyProtection="1"/>
    <xf numFmtId="0" fontId="32" fillId="2" borderId="8" xfId="2" applyFont="1" applyFill="1" applyBorder="1" applyAlignment="1" applyProtection="1">
      <alignment horizontal="center" vertical="center"/>
    </xf>
    <xf numFmtId="0" fontId="33" fillId="2" borderId="0" xfId="0" applyFont="1" applyFill="1" applyProtection="1"/>
    <xf numFmtId="0" fontId="18" fillId="2" borderId="0" xfId="0" applyFont="1" applyFill="1" applyAlignment="1" applyProtection="1">
      <alignment horizontal="center"/>
    </xf>
    <xf numFmtId="0" fontId="19" fillId="2" borderId="0" xfId="0" applyFont="1" applyFill="1" applyBorder="1" applyAlignment="1" applyProtection="1">
      <alignment horizontal="right"/>
    </xf>
    <xf numFmtId="3" fontId="4" fillId="2" borderId="0" xfId="0" applyNumberFormat="1" applyFont="1" applyFill="1" applyProtection="1"/>
    <xf numFmtId="1" fontId="3" fillId="2" borderId="105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3" fontId="34" fillId="2" borderId="107" xfId="0" applyNumberFormat="1" applyFont="1" applyFill="1" applyBorder="1" applyAlignment="1" applyProtection="1">
      <alignment horizontal="center" vertical="center"/>
    </xf>
    <xf numFmtId="1" fontId="19" fillId="2" borderId="0" xfId="0" applyNumberFormat="1" applyFont="1" applyFill="1" applyBorder="1" applyAlignment="1" applyProtection="1">
      <alignment horizontal="right"/>
    </xf>
    <xf numFmtId="3" fontId="4" fillId="2" borderId="105" xfId="0" applyNumberFormat="1" applyFont="1" applyFill="1" applyBorder="1" applyProtection="1"/>
    <xf numFmtId="0" fontId="4" fillId="2" borderId="105" xfId="0" applyFont="1" applyFill="1" applyBorder="1" applyProtection="1"/>
    <xf numFmtId="171" fontId="6" fillId="2" borderId="0" xfId="0" quotePrefix="1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0" fontId="19" fillId="2" borderId="0" xfId="0" quotePrefix="1" applyFont="1" applyFill="1" applyBorder="1" applyAlignment="1" applyProtection="1">
      <alignment horizontal="left"/>
    </xf>
    <xf numFmtId="0" fontId="2" fillId="3" borderId="0" xfId="0" applyFont="1" applyFill="1" applyProtection="1"/>
    <xf numFmtId="0" fontId="4" fillId="3" borderId="0" xfId="0" applyFont="1" applyFill="1" applyProtection="1"/>
  </cellXfs>
  <cellStyles count="5">
    <cellStyle name="Comma" xfId="1" builtinId="3"/>
    <cellStyle name="Normal" xfId="0" builtinId="0"/>
    <cellStyle name="Normal 2" xfId="2"/>
    <cellStyle name="Normal_B3_2013" xfId="3"/>
    <cellStyle name="Normal_BIN 7301,7311 and 6301" xfId="4"/>
  </cellStyles>
  <dxfs count="21"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numFmt numFmtId="168" formatCode="0000"/>
    </dxf>
    <dxf>
      <numFmt numFmtId="167" formatCode="0000&quot; &quot;0000"/>
    </dxf>
    <dxf>
      <numFmt numFmtId="166" formatCode="0000&quot; &quot;0000&quot; &quot;0000"/>
    </dxf>
    <dxf>
      <numFmt numFmtId="165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4" formatCode="#,##0;\(#,##0\)"/>
      <fill>
        <patternFill>
          <bgColor rgb="FFFF0000"/>
        </patternFill>
      </fill>
    </dxf>
    <dxf>
      <font>
        <color rgb="FFFFFF00"/>
      </font>
      <numFmt numFmtId="164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dimitrova/Desktop/mesechen%20otchet/otcheti%202020/janyary/B1_2020_01_2300_3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-agregirani pokazateli"/>
      <sheetName val="OTCHET F"/>
      <sheetName val="OTCHET"/>
      <sheetName val="INF"/>
      <sheetName val="list"/>
    </sheetNames>
    <sheetDataSet>
      <sheetData sheetId="0"/>
      <sheetData sheetId="1"/>
      <sheetData sheetId="2"/>
      <sheetData sheetId="3">
        <row r="9">
          <cell r="B9" t="str">
            <v>МИНИСТЕРСТВО НА ТРАНСПОРТА, ИНФОРМАЦИОННИТЕ ТЕХНОЛОГИИ И СЪОБЩЕНИЯТА</v>
          </cell>
          <cell r="F9">
            <v>43861</v>
          </cell>
          <cell r="H9">
            <v>695388</v>
          </cell>
        </row>
        <row r="12">
          <cell r="B12" t="str">
            <v>Министерство на транспорта, информационните технологии и съобщенията</v>
          </cell>
          <cell r="E12" t="str">
            <v>код по ЕБК:</v>
          </cell>
          <cell r="F12" t="str">
            <v>2300</v>
          </cell>
        </row>
        <row r="15">
          <cell r="E15">
            <v>33</v>
          </cell>
          <cell r="F15" t="str">
            <v>Чужди средства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4">
          <cell r="E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</row>
        <row r="90">
          <cell r="E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</row>
        <row r="94">
          <cell r="E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</row>
        <row r="108">
          <cell r="E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</row>
        <row r="112">
          <cell r="E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</row>
        <row r="121">
          <cell r="E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</row>
        <row r="125">
          <cell r="E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</row>
        <row r="139">
          <cell r="E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</row>
        <row r="142">
          <cell r="E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</row>
        <row r="151">
          <cell r="E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</row>
        <row r="160">
          <cell r="E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</row>
        <row r="187">
          <cell r="E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</row>
        <row r="190">
          <cell r="E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</row>
        <row r="196">
          <cell r="E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</row>
        <row r="204">
          <cell r="E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</row>
        <row r="205">
          <cell r="E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</row>
        <row r="223">
          <cell r="E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</row>
        <row r="227">
          <cell r="E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</row>
        <row r="233">
          <cell r="E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</row>
        <row r="236">
          <cell r="E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0">
          <cell r="E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</row>
        <row r="243">
          <cell r="E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</row>
        <row r="244">
          <cell r="E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</row>
        <row r="248">
          <cell r="E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</row>
        <row r="249">
          <cell r="E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</row>
        <row r="255">
          <cell r="E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</row>
        <row r="256">
          <cell r="E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</row>
        <row r="257">
          <cell r="E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</row>
        <row r="258">
          <cell r="E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65">
          <cell r="E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</row>
        <row r="269">
          <cell r="E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</row>
        <row r="270">
          <cell r="E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</row>
        <row r="271">
          <cell r="E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</row>
        <row r="272">
          <cell r="E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</row>
        <row r="275">
          <cell r="E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</row>
        <row r="276">
          <cell r="E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</row>
        <row r="284">
          <cell r="E284">
            <v>0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</row>
        <row r="287">
          <cell r="E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</row>
        <row r="288">
          <cell r="E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</row>
        <row r="293">
          <cell r="E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</row>
        <row r="294">
          <cell r="E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</row>
        <row r="296">
          <cell r="E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7">
          <cell r="E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</row>
        <row r="361">
          <cell r="E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</row>
        <row r="375">
          <cell r="E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</row>
        <row r="383">
          <cell r="E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</row>
        <row r="388">
          <cell r="E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</row>
        <row r="391">
          <cell r="E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</row>
        <row r="396">
          <cell r="E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</row>
        <row r="399">
          <cell r="E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</row>
        <row r="402">
          <cell r="E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</row>
        <row r="406">
          <cell r="E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</row>
        <row r="409">
          <cell r="E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</row>
        <row r="412">
          <cell r="E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</row>
        <row r="426">
          <cell r="E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</row>
        <row r="461">
          <cell r="E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</row>
        <row r="471">
          <cell r="E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</row>
        <row r="497">
          <cell r="E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</row>
        <row r="503">
          <cell r="E503">
            <v>0</v>
          </cell>
          <cell r="G503">
            <v>0</v>
          </cell>
          <cell r="H503">
            <v>0</v>
          </cell>
          <cell r="I503">
            <v>0</v>
          </cell>
          <cell r="J503">
            <v>0</v>
          </cell>
        </row>
        <row r="512">
          <cell r="E512">
            <v>0</v>
          </cell>
          <cell r="G512">
            <v>0</v>
          </cell>
          <cell r="H512">
            <v>0</v>
          </cell>
          <cell r="I512">
            <v>0</v>
          </cell>
          <cell r="J512">
            <v>0</v>
          </cell>
        </row>
        <row r="516">
          <cell r="E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</row>
        <row r="521">
          <cell r="E521">
            <v>0</v>
          </cell>
          <cell r="G521">
            <v>0</v>
          </cell>
          <cell r="H521">
            <v>0</v>
          </cell>
          <cell r="I521">
            <v>0</v>
          </cell>
          <cell r="J521">
            <v>0</v>
          </cell>
        </row>
        <row r="524">
          <cell r="E524">
            <v>0</v>
          </cell>
          <cell r="G524">
            <v>0</v>
          </cell>
          <cell r="H524">
            <v>0</v>
          </cell>
          <cell r="I524">
            <v>0</v>
          </cell>
          <cell r="J524">
            <v>0</v>
          </cell>
        </row>
        <row r="531">
          <cell r="E531">
            <v>0</v>
          </cell>
          <cell r="G531">
            <v>0</v>
          </cell>
          <cell r="H531">
            <v>0</v>
          </cell>
          <cell r="I531">
            <v>0</v>
          </cell>
          <cell r="J531">
            <v>0</v>
          </cell>
        </row>
        <row r="536">
          <cell r="E536">
            <v>0</v>
          </cell>
          <cell r="G536">
            <v>0</v>
          </cell>
          <cell r="H536">
            <v>0</v>
          </cell>
          <cell r="I536">
            <v>0</v>
          </cell>
          <cell r="J536">
            <v>0</v>
          </cell>
        </row>
        <row r="544">
          <cell r="E544">
            <v>0</v>
          </cell>
          <cell r="G544">
            <v>-23028318</v>
          </cell>
          <cell r="H544">
            <v>0</v>
          </cell>
          <cell r="I544">
            <v>0</v>
          </cell>
          <cell r="J544">
            <v>0</v>
          </cell>
        </row>
        <row r="567">
          <cell r="G567">
            <v>603826</v>
          </cell>
          <cell r="H567">
            <v>0</v>
          </cell>
          <cell r="I567">
            <v>0</v>
          </cell>
          <cell r="J567">
            <v>0</v>
          </cell>
        </row>
        <row r="568">
          <cell r="G568">
            <v>0</v>
          </cell>
          <cell r="I568">
            <v>0</v>
          </cell>
          <cell r="J568">
            <v>0</v>
          </cell>
        </row>
        <row r="569">
          <cell r="H569">
            <v>0</v>
          </cell>
          <cell r="I569">
            <v>0</v>
          </cell>
          <cell r="J569">
            <v>0</v>
          </cell>
        </row>
        <row r="570">
          <cell r="G570">
            <v>0</v>
          </cell>
          <cell r="I570">
            <v>0</v>
          </cell>
          <cell r="J570">
            <v>0</v>
          </cell>
        </row>
        <row r="571">
          <cell r="G571">
            <v>0</v>
          </cell>
          <cell r="H571">
            <v>0</v>
          </cell>
          <cell r="J571">
            <v>0</v>
          </cell>
        </row>
        <row r="572">
          <cell r="G572">
            <v>0</v>
          </cell>
          <cell r="H572">
            <v>0</v>
          </cell>
          <cell r="J572">
            <v>0</v>
          </cell>
        </row>
        <row r="573">
          <cell r="G573">
            <v>-649262</v>
          </cell>
          <cell r="H573">
            <v>0</v>
          </cell>
          <cell r="I573">
            <v>0</v>
          </cell>
          <cell r="J573">
            <v>0</v>
          </cell>
        </row>
        <row r="574">
          <cell r="G574">
            <v>0</v>
          </cell>
          <cell r="I574">
            <v>0</v>
          </cell>
          <cell r="J574">
            <v>0</v>
          </cell>
        </row>
        <row r="575">
          <cell r="H575">
            <v>0</v>
          </cell>
          <cell r="I575">
            <v>0</v>
          </cell>
          <cell r="J575">
            <v>0</v>
          </cell>
        </row>
        <row r="576">
          <cell r="G576">
            <v>0</v>
          </cell>
          <cell r="I576">
            <v>0</v>
          </cell>
          <cell r="J576">
            <v>0</v>
          </cell>
        </row>
        <row r="577">
          <cell r="G577">
            <v>0</v>
          </cell>
          <cell r="H577">
            <v>0</v>
          </cell>
          <cell r="J577">
            <v>0</v>
          </cell>
        </row>
        <row r="578">
          <cell r="G578">
            <v>0</v>
          </cell>
          <cell r="H578">
            <v>0</v>
          </cell>
          <cell r="J578">
            <v>0</v>
          </cell>
        </row>
        <row r="579">
          <cell r="I579">
            <v>0</v>
          </cell>
        </row>
        <row r="580">
          <cell r="G580">
            <v>0</v>
          </cell>
          <cell r="J580">
            <v>0</v>
          </cell>
        </row>
        <row r="581">
          <cell r="G581">
            <v>0</v>
          </cell>
          <cell r="I581">
            <v>0</v>
          </cell>
          <cell r="J581">
            <v>0</v>
          </cell>
        </row>
        <row r="582">
          <cell r="G582">
            <v>0</v>
          </cell>
          <cell r="H582">
            <v>0</v>
          </cell>
          <cell r="J582">
            <v>0</v>
          </cell>
        </row>
        <row r="583">
          <cell r="G583">
            <v>0</v>
          </cell>
          <cell r="H583">
            <v>0</v>
          </cell>
          <cell r="J583">
            <v>0</v>
          </cell>
        </row>
        <row r="584">
          <cell r="G584">
            <v>0</v>
          </cell>
          <cell r="I584">
            <v>0</v>
          </cell>
          <cell r="J584">
            <v>0</v>
          </cell>
        </row>
        <row r="585">
          <cell r="G585">
            <v>0</v>
          </cell>
          <cell r="J585">
            <v>0</v>
          </cell>
        </row>
        <row r="587">
          <cell r="G587">
            <v>223296392</v>
          </cell>
          <cell r="H587">
            <v>0</v>
          </cell>
          <cell r="I587">
            <v>0</v>
          </cell>
          <cell r="J587">
            <v>0</v>
          </cell>
        </row>
        <row r="588">
          <cell r="H588">
            <v>0</v>
          </cell>
          <cell r="I588">
            <v>0</v>
          </cell>
          <cell r="J588">
            <v>0</v>
          </cell>
        </row>
        <row r="589">
          <cell r="G589">
            <v>-200222638</v>
          </cell>
          <cell r="H589">
            <v>0</v>
          </cell>
          <cell r="I589">
            <v>0</v>
          </cell>
          <cell r="J589">
            <v>0</v>
          </cell>
        </row>
        <row r="590">
          <cell r="H590">
            <v>0</v>
          </cell>
          <cell r="I590">
            <v>0</v>
          </cell>
          <cell r="J590">
            <v>0</v>
          </cell>
        </row>
        <row r="591">
          <cell r="E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</row>
        <row r="594">
          <cell r="E594">
            <v>0</v>
          </cell>
          <cell r="J594">
            <v>0</v>
          </cell>
        </row>
      </sheetData>
      <sheetData sheetId="4"/>
      <sheetData sheetId="5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256"/>
  <sheetViews>
    <sheetView tabSelected="1" topLeftCell="B6" workbookViewId="0">
      <selection activeCell="B107" sqref="B107"/>
    </sheetView>
  </sheetViews>
  <sheetFormatPr defaultRowHeight="12.75" x14ac:dyDescent="0.2"/>
  <cols>
    <col min="1" max="1" width="3.85546875" style="1" hidden="1" customWidth="1"/>
    <col min="2" max="2" width="81.7109375" style="6" customWidth="1"/>
    <col min="3" max="3" width="3.28515625" style="6" hidden="1" customWidth="1"/>
    <col min="4" max="4" width="4.140625" style="6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6" customWidth="1"/>
    <col min="15" max="15" width="55.5703125" style="1" customWidth="1"/>
    <col min="16" max="16" width="13.7109375" style="6" hidden="1" customWidth="1"/>
    <col min="17" max="17" width="5.7109375" style="6" customWidth="1"/>
    <col min="18" max="18" width="14.42578125" style="7" customWidth="1"/>
    <col min="19" max="19" width="13.42578125" style="7" customWidth="1"/>
    <col min="20" max="21" width="11.140625" style="7" customWidth="1"/>
    <col min="22" max="22" width="16.28515625" style="7" hidden="1" customWidth="1"/>
    <col min="23" max="23" width="15" style="7" hidden="1" customWidth="1"/>
    <col min="24" max="24" width="15" style="8" customWidth="1"/>
    <col min="25" max="25" width="15.7109375" style="7" hidden="1" customWidth="1"/>
    <col min="26" max="26" width="15.28515625" style="7" hidden="1" customWidth="1"/>
    <col min="27" max="16384" width="9.140625" style="7"/>
  </cols>
  <sheetData>
    <row r="1" spans="1:26" ht="18.75" hidden="1" x14ac:dyDescent="0.3">
      <c r="B1" s="2"/>
      <c r="C1" s="2"/>
      <c r="D1" s="2"/>
      <c r="E1" s="3"/>
      <c r="F1" s="4"/>
      <c r="G1" s="4"/>
      <c r="H1" s="4"/>
      <c r="I1" s="3"/>
      <c r="J1" s="3"/>
      <c r="N1" s="1"/>
      <c r="O1" s="2"/>
      <c r="Q1" s="1"/>
    </row>
    <row r="2" spans="1:26" ht="15.75" hidden="1" x14ac:dyDescent="0.25">
      <c r="B2" s="2"/>
      <c r="C2" s="2"/>
      <c r="D2" s="2"/>
      <c r="E2" s="3"/>
      <c r="F2" s="9"/>
      <c r="G2" s="9"/>
      <c r="H2" s="9"/>
      <c r="I2" s="3"/>
      <c r="J2" s="3"/>
      <c r="N2" s="1"/>
      <c r="O2" s="2"/>
      <c r="Q2" s="1"/>
    </row>
    <row r="3" spans="1:26" ht="21.75" hidden="1" customHeight="1" x14ac:dyDescent="0.25">
      <c r="B3" s="2"/>
      <c r="C3" s="2"/>
      <c r="D3" s="2"/>
      <c r="E3" s="3"/>
      <c r="F3" s="9"/>
      <c r="G3" s="9"/>
      <c r="H3" s="9"/>
      <c r="I3" s="3"/>
      <c r="J3" s="3"/>
      <c r="N3" s="1"/>
      <c r="Q3" s="1"/>
    </row>
    <row r="4" spans="1:26" ht="15.75" hidden="1" x14ac:dyDescent="0.25">
      <c r="B4" s="2"/>
      <c r="C4" s="2"/>
      <c r="D4" s="2"/>
      <c r="E4" s="3"/>
      <c r="F4" s="9"/>
      <c r="G4" s="9"/>
      <c r="H4" s="9"/>
      <c r="I4" s="3"/>
      <c r="J4" s="3"/>
      <c r="N4" s="1"/>
      <c r="O4" s="10"/>
      <c r="Q4" s="1"/>
    </row>
    <row r="5" spans="1:26" ht="18" hidden="1" customHeight="1" x14ac:dyDescent="0.25">
      <c r="B5" s="2"/>
      <c r="C5" s="2"/>
      <c r="D5" s="2"/>
      <c r="E5" s="3"/>
      <c r="F5" s="9"/>
      <c r="G5" s="9"/>
      <c r="H5" s="9"/>
      <c r="I5" s="3"/>
      <c r="J5" s="3"/>
      <c r="N5" s="1"/>
      <c r="O5" s="11"/>
      <c r="Q5" s="1"/>
    </row>
    <row r="6" spans="1:26" ht="20.25" x14ac:dyDescent="0.3">
      <c r="B6" s="2"/>
      <c r="C6" s="2"/>
      <c r="D6" s="2"/>
      <c r="E6" s="3"/>
      <c r="F6" s="9"/>
      <c r="G6" s="9"/>
      <c r="H6" s="9"/>
      <c r="I6" s="3"/>
      <c r="J6" s="3"/>
      <c r="N6" s="1"/>
      <c r="O6" s="12"/>
      <c r="Q6" s="1"/>
    </row>
    <row r="7" spans="1:26" ht="9" hidden="1" customHeight="1" x14ac:dyDescent="0.3">
      <c r="B7" s="12"/>
      <c r="C7" s="12"/>
      <c r="D7" s="12"/>
      <c r="E7" s="3"/>
      <c r="F7" s="3"/>
      <c r="G7" s="3"/>
      <c r="H7" s="3"/>
      <c r="I7" s="3"/>
      <c r="J7" s="3"/>
      <c r="N7" s="1"/>
      <c r="P7" s="1"/>
      <c r="Q7" s="1"/>
    </row>
    <row r="8" spans="1:26" ht="22.5" customHeight="1" thickBot="1" x14ac:dyDescent="0.35">
      <c r="B8" s="13" t="str">
        <f>VLOOKUP(E15,SMETKA,3,FALSE)</f>
        <v xml:space="preserve">                   ОТЧЕТ ЗА КАСОВОТО ИЗПЪЛНЕНИЕ НА СМЕТКИТЕ ЗА ЧУЖДИ СРЕДСТВА</v>
      </c>
      <c r="C8" s="14"/>
      <c r="D8" s="14"/>
      <c r="E8" s="15"/>
      <c r="F8" s="15"/>
      <c r="G8" s="15"/>
      <c r="H8" s="15"/>
      <c r="I8" s="15"/>
      <c r="J8" s="16"/>
      <c r="K8" s="17"/>
      <c r="L8" s="17"/>
      <c r="M8" s="17"/>
      <c r="N8" s="1"/>
      <c r="P8" s="1"/>
      <c r="Q8" s="1"/>
    </row>
    <row r="9" spans="1:26" ht="12" customHeight="1" thickTop="1" x14ac:dyDescent="0.3">
      <c r="B9" s="12"/>
      <c r="C9" s="12"/>
      <c r="D9" s="12"/>
      <c r="E9" s="18"/>
      <c r="F9" s="18"/>
      <c r="G9" s="18"/>
      <c r="H9" s="18"/>
      <c r="I9" s="18"/>
      <c r="J9" s="18"/>
      <c r="K9" s="19"/>
      <c r="L9" s="19"/>
      <c r="M9" s="19"/>
      <c r="N9" s="1"/>
      <c r="P9" s="1"/>
      <c r="Q9" s="1"/>
    </row>
    <row r="10" spans="1:26" ht="18.75" x14ac:dyDescent="0.3">
      <c r="B10" s="20"/>
      <c r="C10" s="20"/>
      <c r="D10" s="20"/>
      <c r="E10" s="3"/>
      <c r="F10" s="21"/>
      <c r="G10" s="21"/>
      <c r="H10" s="21"/>
      <c r="I10" s="3"/>
      <c r="J10" s="3"/>
      <c r="N10" s="1"/>
      <c r="O10" s="20"/>
      <c r="Q10" s="1"/>
    </row>
    <row r="11" spans="1:26" ht="23.25" customHeight="1" x14ac:dyDescent="0.25">
      <c r="B11" s="22" t="str">
        <f>+[1]OTCHET!B9</f>
        <v>МИНИСТЕРСТВО НА ТРАНСПОРТА, ИНФОРМАЦИОННИТЕ ТЕХНОЛОГИИ И СЪОБЩЕНИЯТА</v>
      </c>
      <c r="C11" s="22"/>
      <c r="D11" s="22"/>
      <c r="E11" s="23" t="s">
        <v>0</v>
      </c>
      <c r="F11" s="24">
        <f>[1]OTCHET!F9</f>
        <v>43861</v>
      </c>
      <c r="G11" s="25" t="s">
        <v>1</v>
      </c>
      <c r="H11" s="26">
        <f>+[1]OTCHET!H9</f>
        <v>695388</v>
      </c>
      <c r="I11" s="27">
        <f>+[1]OTCHET!I9</f>
        <v>0</v>
      </c>
      <c r="J11" s="28"/>
      <c r="K11" s="29"/>
      <c r="L11" s="29"/>
      <c r="N11" s="1"/>
      <c r="O11" s="30"/>
      <c r="Q11" s="1"/>
      <c r="R11" s="31"/>
      <c r="S11" s="31"/>
      <c r="T11" s="31"/>
      <c r="U11" s="31"/>
    </row>
    <row r="12" spans="1:26" ht="23.25" customHeight="1" x14ac:dyDescent="0.3">
      <c r="B12" s="32" t="s">
        <v>2</v>
      </c>
      <c r="C12" s="33"/>
      <c r="D12" s="20"/>
      <c r="E12" s="3"/>
      <c r="F12" s="34"/>
      <c r="G12" s="3"/>
      <c r="H12" s="35"/>
      <c r="I12" s="36" t="s">
        <v>3</v>
      </c>
      <c r="J12" s="36"/>
      <c r="N12" s="1"/>
      <c r="O12" s="33"/>
      <c r="Q12" s="1"/>
      <c r="R12" s="31"/>
      <c r="S12" s="31"/>
      <c r="T12" s="31"/>
      <c r="U12" s="31"/>
    </row>
    <row r="13" spans="1:26" ht="23.25" customHeight="1" x14ac:dyDescent="0.25">
      <c r="B13" s="37" t="str">
        <f>+[1]OTCHET!B12</f>
        <v>Министерство на транспорта, информационните технологии и съобщенията</v>
      </c>
      <c r="C13" s="33"/>
      <c r="D13" s="33"/>
      <c r="E13" s="38" t="str">
        <f>+[1]OTCHET!E12</f>
        <v>код по ЕБК:</v>
      </c>
      <c r="F13" s="39" t="str">
        <f>+[1]OTCHET!F12</f>
        <v>2300</v>
      </c>
      <c r="G13" s="3"/>
      <c r="H13" s="35"/>
      <c r="I13" s="40"/>
      <c r="J13" s="40"/>
      <c r="N13" s="1"/>
      <c r="O13" s="33"/>
      <c r="Q13" s="1"/>
      <c r="R13" s="31"/>
      <c r="S13" s="31"/>
      <c r="T13" s="31"/>
      <c r="U13" s="31"/>
    </row>
    <row r="14" spans="1:26" ht="23.25" customHeight="1" x14ac:dyDescent="0.25">
      <c r="B14" s="41" t="s">
        <v>4</v>
      </c>
      <c r="C14" s="11"/>
      <c r="D14" s="11"/>
      <c r="E14" s="11"/>
      <c r="F14" s="11"/>
      <c r="G14" s="11"/>
      <c r="H14" s="35"/>
      <c r="I14" s="40"/>
      <c r="J14" s="40"/>
      <c r="N14" s="1"/>
      <c r="O14" s="11"/>
      <c r="Q14" s="1"/>
      <c r="R14" s="31"/>
      <c r="S14" s="31"/>
      <c r="T14" s="31"/>
      <c r="U14" s="31"/>
    </row>
    <row r="15" spans="1:26" ht="21.75" customHeight="1" thickBot="1" x14ac:dyDescent="0.4">
      <c r="B15" s="42" t="s">
        <v>5</v>
      </c>
      <c r="C15" s="43"/>
      <c r="D15" s="43"/>
      <c r="E15" s="44">
        <f>+[1]OTCHET!E15</f>
        <v>33</v>
      </c>
      <c r="F15" s="45" t="str">
        <f>[1]OTCHET!F15</f>
        <v>Чужди средства</v>
      </c>
      <c r="G15" s="11"/>
      <c r="H15" s="46"/>
      <c r="I15" s="46"/>
      <c r="J15" s="47"/>
      <c r="K15" s="48"/>
      <c r="L15" s="48"/>
      <c r="M15" s="49"/>
      <c r="N15" s="46"/>
      <c r="O15" s="43"/>
      <c r="P15" s="50"/>
      <c r="Q15" s="1"/>
      <c r="R15" s="31"/>
      <c r="S15" s="31"/>
      <c r="T15" s="31"/>
      <c r="U15" s="31"/>
      <c r="V15" s="31"/>
      <c r="W15" s="31"/>
      <c r="Y15" s="31"/>
      <c r="Z15" s="31"/>
    </row>
    <row r="16" spans="1:26" ht="16.5" thickBot="1" x14ac:dyDescent="0.3">
      <c r="A16" s="51"/>
      <c r="B16" s="52"/>
      <c r="C16" s="52"/>
      <c r="D16" s="52"/>
      <c r="E16" s="53"/>
      <c r="F16" s="53"/>
      <c r="G16" s="53"/>
      <c r="H16" s="53"/>
      <c r="I16" s="53"/>
      <c r="J16" s="54" t="s">
        <v>6</v>
      </c>
      <c r="K16" s="55"/>
      <c r="L16" s="55"/>
      <c r="M16" s="56"/>
      <c r="N16" s="57"/>
      <c r="O16" s="58"/>
      <c r="P16" s="59"/>
      <c r="Q16" s="1"/>
      <c r="R16" s="31"/>
      <c r="S16" s="31"/>
      <c r="T16" s="31"/>
      <c r="U16" s="31"/>
      <c r="V16" s="31"/>
      <c r="W16" s="31"/>
      <c r="Y16" s="31"/>
      <c r="Z16" s="31"/>
    </row>
    <row r="17" spans="1:26" ht="22.5" customHeight="1" x14ac:dyDescent="0.25">
      <c r="A17" s="51"/>
      <c r="B17" s="60"/>
      <c r="C17" s="61" t="s">
        <v>7</v>
      </c>
      <c r="D17" s="61"/>
      <c r="E17" s="62" t="s">
        <v>8</v>
      </c>
      <c r="F17" s="63" t="s">
        <v>9</v>
      </c>
      <c r="G17" s="64" t="s">
        <v>10</v>
      </c>
      <c r="H17" s="65"/>
      <c r="I17" s="66"/>
      <c r="J17" s="67"/>
      <c r="K17" s="68"/>
      <c r="L17" s="68"/>
      <c r="M17" s="68"/>
      <c r="N17" s="69"/>
      <c r="O17" s="70" t="s">
        <v>11</v>
      </c>
      <c r="P17" s="71"/>
      <c r="Q17" s="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47.25" customHeight="1" x14ac:dyDescent="0.25">
      <c r="A18" s="51"/>
      <c r="B18" s="72" t="s">
        <v>12</v>
      </c>
      <c r="C18" s="73"/>
      <c r="D18" s="73"/>
      <c r="E18" s="74"/>
      <c r="F18" s="75"/>
      <c r="G18" s="76" t="s">
        <v>13</v>
      </c>
      <c r="H18" s="77" t="s">
        <v>14</v>
      </c>
      <c r="I18" s="77" t="s">
        <v>15</v>
      </c>
      <c r="J18" s="78" t="s">
        <v>16</v>
      </c>
      <c r="K18" s="79" t="s">
        <v>17</v>
      </c>
      <c r="L18" s="79" t="s">
        <v>17</v>
      </c>
      <c r="M18" s="79"/>
      <c r="N18" s="80"/>
      <c r="O18" s="81"/>
      <c r="P18" s="71"/>
      <c r="Q18" s="5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5.75" hidden="1" x14ac:dyDescent="0.25">
      <c r="A19" s="51"/>
      <c r="B19" s="82"/>
      <c r="C19" s="82"/>
      <c r="D19" s="82"/>
      <c r="E19" s="83"/>
      <c r="F19" s="83"/>
      <c r="G19" s="84"/>
      <c r="H19" s="85"/>
      <c r="I19" s="85"/>
      <c r="J19" s="86"/>
      <c r="K19" s="87"/>
      <c r="L19" s="87"/>
      <c r="M19" s="87"/>
      <c r="N19" s="80"/>
      <c r="O19" s="88"/>
      <c r="P19" s="71"/>
      <c r="Q19" s="5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6.5" thickBot="1" x14ac:dyDescent="0.3">
      <c r="A20" s="51"/>
      <c r="B20" s="89" t="s">
        <v>18</v>
      </c>
      <c r="C20" s="90"/>
      <c r="D20" s="90"/>
      <c r="E20" s="91" t="s">
        <v>19</v>
      </c>
      <c r="F20" s="91" t="s">
        <v>20</v>
      </c>
      <c r="G20" s="92" t="s">
        <v>21</v>
      </c>
      <c r="H20" s="93" t="s">
        <v>22</v>
      </c>
      <c r="I20" s="93" t="s">
        <v>23</v>
      </c>
      <c r="J20" s="94" t="s">
        <v>24</v>
      </c>
      <c r="K20" s="95" t="s">
        <v>25</v>
      </c>
      <c r="L20" s="95" t="s">
        <v>26</v>
      </c>
      <c r="M20" s="95" t="s">
        <v>26</v>
      </c>
      <c r="N20" s="96"/>
      <c r="O20" s="97"/>
      <c r="P20" s="50"/>
      <c r="Q20" s="59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 x14ac:dyDescent="0.25">
      <c r="A21" s="51"/>
      <c r="B21" s="98"/>
      <c r="C21" s="98"/>
      <c r="D21" s="98"/>
      <c r="E21" s="99"/>
      <c r="F21" s="99"/>
      <c r="G21" s="100"/>
      <c r="H21" s="101"/>
      <c r="I21" s="101"/>
      <c r="J21" s="102"/>
      <c r="K21" s="103"/>
      <c r="L21" s="103"/>
      <c r="M21" s="103"/>
      <c r="N21" s="104"/>
      <c r="O21" s="105"/>
      <c r="P21" s="106"/>
      <c r="Q21" s="59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9.5" thickBot="1" x14ac:dyDescent="0.35">
      <c r="A22" s="51">
        <v>10</v>
      </c>
      <c r="B22" s="107" t="s">
        <v>27</v>
      </c>
      <c r="C22" s="108" t="s">
        <v>28</v>
      </c>
      <c r="D22" s="109"/>
      <c r="E22" s="110">
        <f t="shared" ref="E22:J22" si="0">+E23+E25+E36+E37</f>
        <v>0</v>
      </c>
      <c r="F22" s="110">
        <f t="shared" si="0"/>
        <v>0</v>
      </c>
      <c r="G22" s="111">
        <f t="shared" si="0"/>
        <v>0</v>
      </c>
      <c r="H22" s="112">
        <f t="shared" si="0"/>
        <v>0</v>
      </c>
      <c r="I22" s="112">
        <f t="shared" si="0"/>
        <v>0</v>
      </c>
      <c r="J22" s="113">
        <f t="shared" si="0"/>
        <v>0</v>
      </c>
      <c r="K22" s="114">
        <f>+K23+K25+K35+K36+K37</f>
        <v>0</v>
      </c>
      <c r="L22" s="114">
        <f>+L23+L25+L35+L36+L37</f>
        <v>0</v>
      </c>
      <c r="M22" s="114">
        <f>+M23+M25+M35+M36</f>
        <v>0</v>
      </c>
      <c r="N22" s="115"/>
      <c r="O22" s="116" t="s">
        <v>28</v>
      </c>
      <c r="P22" s="117"/>
      <c r="Q22" s="59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6.5" thickTop="1" x14ac:dyDescent="0.25">
      <c r="A23" s="51">
        <v>15</v>
      </c>
      <c r="B23" s="118" t="s">
        <v>29</v>
      </c>
      <c r="C23" s="118" t="s">
        <v>30</v>
      </c>
      <c r="D23" s="118"/>
      <c r="E23" s="119">
        <f>[1]OTCHET!E22+[1]OTCHET!E28+[1]OTCHET!E33+[1]OTCHET!E39+[1]OTCHET!E47+[1]OTCHET!E52+[1]OTCHET!E58+[1]OTCHET!E61+[1]OTCHET!E64+[1]OTCHET!E65+[1]OTCHET!E72+[1]OTCHET!E73</f>
        <v>0</v>
      </c>
      <c r="F23" s="119">
        <f t="shared" ref="F23:F88" si="1">+G23+H23+I23+J23</f>
        <v>0</v>
      </c>
      <c r="G23" s="120">
        <f>[1]OTCHET!G22+[1]OTCHET!G28+[1]OTCHET!G33+[1]OTCHET!G39+[1]OTCHET!G47+[1]OTCHET!G52+[1]OTCHET!G58+[1]OTCHET!G61+[1]OTCHET!G64+[1]OTCHET!G65+[1]OTCHET!G72+[1]OTCHET!G73</f>
        <v>0</v>
      </c>
      <c r="H23" s="121">
        <f>[1]OTCHET!H22+[1]OTCHET!H28+[1]OTCHET!H33+[1]OTCHET!H39+[1]OTCHET!H47+[1]OTCHET!H52+[1]OTCHET!H58+[1]OTCHET!H61+[1]OTCHET!H64+[1]OTCHET!H65+[1]OTCHET!H72+[1]OTCHET!H73</f>
        <v>0</v>
      </c>
      <c r="I23" s="121">
        <f>[1]OTCHET!I22+[1]OTCHET!I28+[1]OTCHET!I33+[1]OTCHET!I39+[1]OTCHET!I47+[1]OTCHET!I52+[1]OTCHET!I58+[1]OTCHET!I61+[1]OTCHET!I64+[1]OTCHET!I65+[1]OTCHET!I72+[1]OTCHET!I73</f>
        <v>0</v>
      </c>
      <c r="J23" s="122">
        <f>[1]OTCHET!J22+[1]OTCHET!J28+[1]OTCHET!J33+[1]OTCHET!J39+[1]OTCHET!J47+[1]OTCHET!J52+[1]OTCHET!J58+[1]OTCHET!J61+[1]OTCHET!J64+[1]OTCHET!J65+[1]OTCHET!J72+[1]OTCHET!J73</f>
        <v>0</v>
      </c>
      <c r="K23" s="123"/>
      <c r="L23" s="123"/>
      <c r="M23" s="123"/>
      <c r="N23" s="124"/>
      <c r="O23" s="125" t="s">
        <v>30</v>
      </c>
      <c r="P23" s="126"/>
      <c r="Q23" s="59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6.5" hidden="1" customHeight="1" x14ac:dyDescent="0.25">
      <c r="A24" s="51"/>
      <c r="B24" s="127" t="s">
        <v>31</v>
      </c>
      <c r="C24" s="127" t="s">
        <v>32</v>
      </c>
      <c r="D24" s="127"/>
      <c r="E24" s="128"/>
      <c r="F24" s="128">
        <f t="shared" si="1"/>
        <v>0</v>
      </c>
      <c r="G24" s="129"/>
      <c r="H24" s="130"/>
      <c r="I24" s="130"/>
      <c r="J24" s="131"/>
      <c r="K24" s="132"/>
      <c r="L24" s="132"/>
      <c r="M24" s="132"/>
      <c r="N24" s="124"/>
      <c r="O24" s="133" t="s">
        <v>32</v>
      </c>
      <c r="P24" s="126"/>
      <c r="Q24" s="59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6.5" thickBot="1" x14ac:dyDescent="0.3">
      <c r="A25" s="51">
        <v>20</v>
      </c>
      <c r="B25" s="134" t="s">
        <v>33</v>
      </c>
      <c r="C25" s="134" t="s">
        <v>34</v>
      </c>
      <c r="D25" s="134"/>
      <c r="E25" s="135">
        <f>+E26+E30+E31+E32+E33</f>
        <v>0</v>
      </c>
      <c r="F25" s="135">
        <f>+F26+F30+F31+F32+F33</f>
        <v>0</v>
      </c>
      <c r="G25" s="136">
        <f t="shared" ref="G25:M25" si="2">+G26+G30+G31+G32+G33</f>
        <v>0</v>
      </c>
      <c r="H25" s="137">
        <f>+H26+H30+H31+H32+H33</f>
        <v>0</v>
      </c>
      <c r="I25" s="137">
        <f>+I26+I30+I31+I32+I33</f>
        <v>0</v>
      </c>
      <c r="J25" s="138">
        <f>+J26+J30+J31+J32+J33</f>
        <v>0</v>
      </c>
      <c r="K25" s="114">
        <f t="shared" si="2"/>
        <v>0</v>
      </c>
      <c r="L25" s="114">
        <f t="shared" si="2"/>
        <v>0</v>
      </c>
      <c r="M25" s="114">
        <f t="shared" si="2"/>
        <v>0</v>
      </c>
      <c r="N25" s="124"/>
      <c r="O25" s="139" t="s">
        <v>34</v>
      </c>
      <c r="P25" s="126"/>
      <c r="Q25" s="59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 x14ac:dyDescent="0.25">
      <c r="A26" s="51">
        <v>25</v>
      </c>
      <c r="B26" s="140" t="s">
        <v>35</v>
      </c>
      <c r="C26" s="140" t="s">
        <v>36</v>
      </c>
      <c r="D26" s="140"/>
      <c r="E26" s="141">
        <f>[1]OTCHET!E74</f>
        <v>0</v>
      </c>
      <c r="F26" s="141">
        <f t="shared" si="1"/>
        <v>0</v>
      </c>
      <c r="G26" s="142">
        <f>[1]OTCHET!G74</f>
        <v>0</v>
      </c>
      <c r="H26" s="143">
        <f>[1]OTCHET!H74</f>
        <v>0</v>
      </c>
      <c r="I26" s="143">
        <f>[1]OTCHET!I74</f>
        <v>0</v>
      </c>
      <c r="J26" s="144">
        <f>[1]OTCHET!J74</f>
        <v>0</v>
      </c>
      <c r="K26" s="132"/>
      <c r="L26" s="132"/>
      <c r="M26" s="132"/>
      <c r="N26" s="124"/>
      <c r="O26" s="145" t="s">
        <v>36</v>
      </c>
      <c r="P26" s="126"/>
      <c r="Q26" s="59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 x14ac:dyDescent="0.25">
      <c r="A27" s="51">
        <v>26</v>
      </c>
      <c r="B27" s="146" t="s">
        <v>37</v>
      </c>
      <c r="C27" s="147" t="s">
        <v>38</v>
      </c>
      <c r="D27" s="146"/>
      <c r="E27" s="148">
        <f>[1]OTCHET!E75</f>
        <v>0</v>
      </c>
      <c r="F27" s="148">
        <f t="shared" si="1"/>
        <v>0</v>
      </c>
      <c r="G27" s="149">
        <f>[1]OTCHET!G75</f>
        <v>0</v>
      </c>
      <c r="H27" s="150">
        <f>[1]OTCHET!H75</f>
        <v>0</v>
      </c>
      <c r="I27" s="150">
        <f>[1]OTCHET!I75</f>
        <v>0</v>
      </c>
      <c r="J27" s="151">
        <f>[1]OTCHET!J75</f>
        <v>0</v>
      </c>
      <c r="K27" s="152"/>
      <c r="L27" s="152"/>
      <c r="M27" s="152"/>
      <c r="N27" s="124"/>
      <c r="O27" s="153" t="s">
        <v>38</v>
      </c>
      <c r="P27" s="126"/>
      <c r="Q27" s="59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 x14ac:dyDescent="0.25">
      <c r="A28" s="51">
        <v>30</v>
      </c>
      <c r="B28" s="154" t="s">
        <v>39</v>
      </c>
      <c r="C28" s="155" t="s">
        <v>40</v>
      </c>
      <c r="D28" s="154"/>
      <c r="E28" s="156">
        <f>[1]OTCHET!E77</f>
        <v>0</v>
      </c>
      <c r="F28" s="156">
        <f t="shared" si="1"/>
        <v>0</v>
      </c>
      <c r="G28" s="157">
        <f>[1]OTCHET!G77</f>
        <v>0</v>
      </c>
      <c r="H28" s="158">
        <f>[1]OTCHET!H77</f>
        <v>0</v>
      </c>
      <c r="I28" s="158">
        <f>[1]OTCHET!I77</f>
        <v>0</v>
      </c>
      <c r="J28" s="159">
        <f>[1]OTCHET!J77</f>
        <v>0</v>
      </c>
      <c r="K28" s="160"/>
      <c r="L28" s="160"/>
      <c r="M28" s="160"/>
      <c r="N28" s="124"/>
      <c r="O28" s="161" t="s">
        <v>40</v>
      </c>
      <c r="P28" s="126"/>
      <c r="Q28" s="59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 x14ac:dyDescent="0.25">
      <c r="A29" s="51">
        <v>35</v>
      </c>
      <c r="B29" s="162" t="s">
        <v>41</v>
      </c>
      <c r="C29" s="163" t="s">
        <v>42</v>
      </c>
      <c r="D29" s="162"/>
      <c r="E29" s="164">
        <f>+[1]OTCHET!E78+[1]OTCHET!E79</f>
        <v>0</v>
      </c>
      <c r="F29" s="164">
        <f t="shared" si="1"/>
        <v>0</v>
      </c>
      <c r="G29" s="165">
        <f>+[1]OTCHET!G78+[1]OTCHET!G79</f>
        <v>0</v>
      </c>
      <c r="H29" s="166">
        <f>+[1]OTCHET!H78+[1]OTCHET!H79</f>
        <v>0</v>
      </c>
      <c r="I29" s="166">
        <f>+[1]OTCHET!I78+[1]OTCHET!I79</f>
        <v>0</v>
      </c>
      <c r="J29" s="167">
        <f>+[1]OTCHET!J78+[1]OTCHET!J79</f>
        <v>0</v>
      </c>
      <c r="K29" s="160"/>
      <c r="L29" s="160"/>
      <c r="M29" s="160"/>
      <c r="N29" s="124"/>
      <c r="O29" s="168" t="s">
        <v>42</v>
      </c>
      <c r="P29" s="126"/>
      <c r="Q29" s="59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 x14ac:dyDescent="0.25">
      <c r="A30" s="51">
        <v>40</v>
      </c>
      <c r="B30" s="169" t="s">
        <v>43</v>
      </c>
      <c r="C30" s="169" t="s">
        <v>44</v>
      </c>
      <c r="D30" s="169"/>
      <c r="E30" s="170">
        <f>[1]OTCHET!E90+[1]OTCHET!E93+[1]OTCHET!E94</f>
        <v>0</v>
      </c>
      <c r="F30" s="170">
        <f t="shared" si="1"/>
        <v>0</v>
      </c>
      <c r="G30" s="171">
        <f>[1]OTCHET!G90+[1]OTCHET!G93+[1]OTCHET!G94</f>
        <v>0</v>
      </c>
      <c r="H30" s="172">
        <f>[1]OTCHET!H90+[1]OTCHET!H93+[1]OTCHET!H94</f>
        <v>0</v>
      </c>
      <c r="I30" s="172">
        <f>[1]OTCHET!I90+[1]OTCHET!I93+[1]OTCHET!I94</f>
        <v>0</v>
      </c>
      <c r="J30" s="173">
        <f>[1]OTCHET!J90+[1]OTCHET!J93+[1]OTCHET!J94</f>
        <v>0</v>
      </c>
      <c r="K30" s="160"/>
      <c r="L30" s="160"/>
      <c r="M30" s="160"/>
      <c r="N30" s="124"/>
      <c r="O30" s="174" t="s">
        <v>44</v>
      </c>
      <c r="P30" s="126"/>
      <c r="Q30" s="59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 x14ac:dyDescent="0.25">
      <c r="A31" s="51">
        <v>45</v>
      </c>
      <c r="B31" s="175" t="s">
        <v>45</v>
      </c>
      <c r="C31" s="175" t="s">
        <v>46</v>
      </c>
      <c r="D31" s="175"/>
      <c r="E31" s="176">
        <f>[1]OTCHET!E108</f>
        <v>0</v>
      </c>
      <c r="F31" s="176">
        <f t="shared" si="1"/>
        <v>0</v>
      </c>
      <c r="G31" s="177">
        <f>[1]OTCHET!G108</f>
        <v>0</v>
      </c>
      <c r="H31" s="178">
        <f>[1]OTCHET!H108</f>
        <v>0</v>
      </c>
      <c r="I31" s="178">
        <f>[1]OTCHET!I108</f>
        <v>0</v>
      </c>
      <c r="J31" s="179">
        <f>[1]OTCHET!J108</f>
        <v>0</v>
      </c>
      <c r="K31" s="160"/>
      <c r="L31" s="160"/>
      <c r="M31" s="160"/>
      <c r="N31" s="124"/>
      <c r="O31" s="180" t="s">
        <v>46</v>
      </c>
      <c r="P31" s="126"/>
      <c r="Q31" s="59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 x14ac:dyDescent="0.25">
      <c r="A32" s="51">
        <v>50</v>
      </c>
      <c r="B32" s="175" t="s">
        <v>47</v>
      </c>
      <c r="C32" s="175" t="s">
        <v>48</v>
      </c>
      <c r="D32" s="175"/>
      <c r="E32" s="176">
        <f>[1]OTCHET!E112+[1]OTCHET!E121+[1]OTCHET!E137+[1]OTCHET!E138</f>
        <v>0</v>
      </c>
      <c r="F32" s="176">
        <f t="shared" si="1"/>
        <v>0</v>
      </c>
      <c r="G32" s="177">
        <f>[1]OTCHET!G112+[1]OTCHET!G121+[1]OTCHET!G137+[1]OTCHET!G138</f>
        <v>0</v>
      </c>
      <c r="H32" s="178">
        <f>[1]OTCHET!H112+[1]OTCHET!H121+[1]OTCHET!H137+[1]OTCHET!H138</f>
        <v>0</v>
      </c>
      <c r="I32" s="178">
        <f>[1]OTCHET!I112+[1]OTCHET!I121+[1]OTCHET!I137+[1]OTCHET!I138</f>
        <v>0</v>
      </c>
      <c r="J32" s="179">
        <f>[1]OTCHET!J112+[1]OTCHET!J121+[1]OTCHET!J137+[1]OTCHET!J138</f>
        <v>0</v>
      </c>
      <c r="K32" s="181"/>
      <c r="L32" s="181"/>
      <c r="M32" s="181"/>
      <c r="N32" s="124"/>
      <c r="O32" s="180" t="s">
        <v>48</v>
      </c>
      <c r="P32" s="126"/>
      <c r="Q32" s="59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6.5" thickBot="1" x14ac:dyDescent="0.3">
      <c r="A33" s="51">
        <v>51</v>
      </c>
      <c r="B33" s="182" t="s">
        <v>49</v>
      </c>
      <c r="C33" s="183" t="s">
        <v>50</v>
      </c>
      <c r="D33" s="182"/>
      <c r="E33" s="128">
        <f>[1]OTCHET!E125</f>
        <v>0</v>
      </c>
      <c r="F33" s="128">
        <f t="shared" si="1"/>
        <v>0</v>
      </c>
      <c r="G33" s="129">
        <f>[1]OTCHET!G125</f>
        <v>0</v>
      </c>
      <c r="H33" s="130">
        <f>[1]OTCHET!H125</f>
        <v>0</v>
      </c>
      <c r="I33" s="130">
        <f>[1]OTCHET!I125</f>
        <v>0</v>
      </c>
      <c r="J33" s="131">
        <f>[1]OTCHET!J125</f>
        <v>0</v>
      </c>
      <c r="K33" s="181"/>
      <c r="L33" s="181"/>
      <c r="M33" s="181"/>
      <c r="N33" s="124"/>
      <c r="O33" s="133" t="s">
        <v>50</v>
      </c>
      <c r="P33" s="126"/>
      <c r="Q33" s="59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6.5" hidden="1" customHeight="1" x14ac:dyDescent="0.25">
      <c r="A34" s="51">
        <v>52</v>
      </c>
      <c r="B34" s="184"/>
      <c r="C34" s="185"/>
      <c r="D34" s="185"/>
      <c r="E34" s="186"/>
      <c r="F34" s="186">
        <f t="shared" si="1"/>
        <v>0</v>
      </c>
      <c r="G34" s="187"/>
      <c r="H34" s="188"/>
      <c r="I34" s="188"/>
      <c r="J34" s="189"/>
      <c r="K34" s="181"/>
      <c r="L34" s="181"/>
      <c r="M34" s="181"/>
      <c r="N34" s="124"/>
      <c r="O34" s="190"/>
      <c r="P34" s="126"/>
      <c r="Q34" s="59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6.5" hidden="1" customHeight="1" x14ac:dyDescent="0.25">
      <c r="A35" s="51"/>
      <c r="B35" s="191"/>
      <c r="C35" s="191"/>
      <c r="D35" s="191"/>
      <c r="E35" s="192"/>
      <c r="F35" s="192">
        <f t="shared" si="1"/>
        <v>0</v>
      </c>
      <c r="G35" s="193"/>
      <c r="H35" s="194"/>
      <c r="I35" s="194"/>
      <c r="J35" s="195"/>
      <c r="K35" s="196"/>
      <c r="L35" s="196"/>
      <c r="M35" s="196"/>
      <c r="N35" s="124"/>
      <c r="O35" s="197"/>
      <c r="P35" s="126"/>
      <c r="Q35" s="59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6.5" thickBot="1" x14ac:dyDescent="0.3">
      <c r="A36" s="51">
        <v>60</v>
      </c>
      <c r="B36" s="198" t="s">
        <v>51</v>
      </c>
      <c r="C36" s="198" t="s">
        <v>52</v>
      </c>
      <c r="D36" s="198"/>
      <c r="E36" s="199">
        <f>+[1]OTCHET!E139</f>
        <v>0</v>
      </c>
      <c r="F36" s="199">
        <f t="shared" si="1"/>
        <v>0</v>
      </c>
      <c r="G36" s="200">
        <f>+[1]OTCHET!G139</f>
        <v>0</v>
      </c>
      <c r="H36" s="201">
        <f>+[1]OTCHET!H139</f>
        <v>0</v>
      </c>
      <c r="I36" s="201">
        <f>+[1]OTCHET!I139</f>
        <v>0</v>
      </c>
      <c r="J36" s="202">
        <f>+[1]OTCHET!J139</f>
        <v>0</v>
      </c>
      <c r="K36" s="203"/>
      <c r="L36" s="203"/>
      <c r="M36" s="203"/>
      <c r="N36" s="204"/>
      <c r="O36" s="205" t="s">
        <v>52</v>
      </c>
      <c r="P36" s="126"/>
      <c r="Q36" s="59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 x14ac:dyDescent="0.25">
      <c r="A37" s="51">
        <v>65</v>
      </c>
      <c r="B37" s="206" t="s">
        <v>53</v>
      </c>
      <c r="C37" s="206" t="s">
        <v>54</v>
      </c>
      <c r="D37" s="206"/>
      <c r="E37" s="207">
        <f>[1]OTCHET!E142+[1]OTCHET!E151+[1]OTCHET!E160</f>
        <v>0</v>
      </c>
      <c r="F37" s="207">
        <f t="shared" si="1"/>
        <v>0</v>
      </c>
      <c r="G37" s="208">
        <f>[1]OTCHET!G142+[1]OTCHET!G151+[1]OTCHET!G160</f>
        <v>0</v>
      </c>
      <c r="H37" s="209">
        <f>[1]OTCHET!H142+[1]OTCHET!H151+[1]OTCHET!H160</f>
        <v>0</v>
      </c>
      <c r="I37" s="209">
        <f>[1]OTCHET!I142+[1]OTCHET!I151+[1]OTCHET!I160</f>
        <v>0</v>
      </c>
      <c r="J37" s="210">
        <f>[1]OTCHET!J142+[1]OTCHET!J151+[1]OTCHET!J160</f>
        <v>0</v>
      </c>
      <c r="K37" s="211"/>
      <c r="L37" s="211"/>
      <c r="M37" s="211"/>
      <c r="N37" s="204"/>
      <c r="O37" s="212" t="s">
        <v>54</v>
      </c>
      <c r="P37" s="126"/>
      <c r="Q37" s="213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9.5" thickBot="1" x14ac:dyDescent="0.35">
      <c r="A38" s="1">
        <v>70</v>
      </c>
      <c r="B38" s="214" t="s">
        <v>55</v>
      </c>
      <c r="C38" s="215" t="s">
        <v>56</v>
      </c>
      <c r="D38" s="216"/>
      <c r="E38" s="217">
        <f t="shared" ref="E38:J38" si="3">E39+E43+E44+E46+SUM(E48:E52)+E55</f>
        <v>0</v>
      </c>
      <c r="F38" s="217">
        <f t="shared" si="3"/>
        <v>0</v>
      </c>
      <c r="G38" s="218">
        <f t="shared" si="3"/>
        <v>0</v>
      </c>
      <c r="H38" s="219">
        <f t="shared" si="3"/>
        <v>0</v>
      </c>
      <c r="I38" s="219">
        <f t="shared" si="3"/>
        <v>0</v>
      </c>
      <c r="J38" s="220">
        <f t="shared" si="3"/>
        <v>0</v>
      </c>
      <c r="K38" s="221">
        <f>SUM(K40:K54)-K45-K47-K53</f>
        <v>0</v>
      </c>
      <c r="L38" s="221">
        <f>SUM(L40:L54)-L45-L47-L53</f>
        <v>0</v>
      </c>
      <c r="M38" s="221">
        <f>SUM(M40:M53)-M45-M52</f>
        <v>0</v>
      </c>
      <c r="N38" s="124"/>
      <c r="O38" s="222" t="s">
        <v>56</v>
      </c>
      <c r="P38" s="223"/>
      <c r="Q38" s="224"/>
      <c r="R38" s="225"/>
      <c r="S38" s="225"/>
      <c r="T38" s="225"/>
      <c r="U38" s="225"/>
      <c r="V38" s="225"/>
      <c r="W38" s="225"/>
      <c r="X38" s="226"/>
      <c r="Y38" s="225"/>
      <c r="Z38" s="225"/>
    </row>
    <row r="39" spans="1:26" ht="17.25" thickTop="1" thickBot="1" x14ac:dyDescent="0.3">
      <c r="A39" s="1">
        <v>75</v>
      </c>
      <c r="B39" s="227" t="s">
        <v>57</v>
      </c>
      <c r="C39" s="228" t="s">
        <v>58</v>
      </c>
      <c r="D39" s="227"/>
      <c r="E39" s="229">
        <f t="shared" ref="E39:J39" si="4">SUM(E40:E42)</f>
        <v>0</v>
      </c>
      <c r="F39" s="229">
        <f t="shared" si="4"/>
        <v>0</v>
      </c>
      <c r="G39" s="230">
        <f t="shared" si="4"/>
        <v>0</v>
      </c>
      <c r="H39" s="231">
        <f t="shared" si="4"/>
        <v>0</v>
      </c>
      <c r="I39" s="231">
        <f t="shared" si="4"/>
        <v>0</v>
      </c>
      <c r="J39" s="232">
        <f t="shared" si="4"/>
        <v>0</v>
      </c>
      <c r="K39" s="132"/>
      <c r="L39" s="132"/>
      <c r="M39" s="132"/>
      <c r="N39" s="233"/>
      <c r="O39" s="125" t="s">
        <v>59</v>
      </c>
      <c r="P39" s="223"/>
      <c r="Q39" s="224"/>
      <c r="R39" s="225"/>
      <c r="S39" s="225"/>
      <c r="T39" s="225"/>
      <c r="U39" s="225"/>
      <c r="V39" s="225"/>
      <c r="W39" s="225"/>
      <c r="X39" s="226"/>
      <c r="Y39" s="225"/>
      <c r="Z39" s="225"/>
    </row>
    <row r="40" spans="1:26" ht="15.75" x14ac:dyDescent="0.25">
      <c r="A40" s="1">
        <v>75</v>
      </c>
      <c r="B40" s="234" t="s">
        <v>60</v>
      </c>
      <c r="C40" s="235" t="s">
        <v>58</v>
      </c>
      <c r="D40" s="236"/>
      <c r="E40" s="237">
        <f>[1]OTCHET!E187</f>
        <v>0</v>
      </c>
      <c r="F40" s="237">
        <f t="shared" si="1"/>
        <v>0</v>
      </c>
      <c r="G40" s="238">
        <f>[1]OTCHET!G187</f>
        <v>0</v>
      </c>
      <c r="H40" s="239">
        <f>[1]OTCHET!H187</f>
        <v>0</v>
      </c>
      <c r="I40" s="239">
        <f>[1]OTCHET!I187</f>
        <v>0</v>
      </c>
      <c r="J40" s="240">
        <f>[1]OTCHET!J187</f>
        <v>0</v>
      </c>
      <c r="K40" s="132"/>
      <c r="L40" s="132"/>
      <c r="M40" s="132"/>
      <c r="N40" s="233"/>
      <c r="O40" s="241" t="s">
        <v>58</v>
      </c>
      <c r="P40" s="223"/>
      <c r="Q40" s="224"/>
      <c r="R40" s="225"/>
      <c r="S40" s="225"/>
      <c r="T40" s="225"/>
      <c r="U40" s="225"/>
      <c r="V40" s="225"/>
      <c r="W40" s="225"/>
      <c r="X40" s="226"/>
      <c r="Y40" s="225"/>
      <c r="Z40" s="225"/>
    </row>
    <row r="41" spans="1:26" ht="15.75" x14ac:dyDescent="0.25">
      <c r="A41" s="1">
        <v>80</v>
      </c>
      <c r="B41" s="242" t="s">
        <v>61</v>
      </c>
      <c r="C41" s="243" t="s">
        <v>62</v>
      </c>
      <c r="D41" s="244"/>
      <c r="E41" s="245">
        <f>[1]OTCHET!E190</f>
        <v>0</v>
      </c>
      <c r="F41" s="245">
        <f t="shared" si="1"/>
        <v>0</v>
      </c>
      <c r="G41" s="246">
        <f>[1]OTCHET!G190</f>
        <v>0</v>
      </c>
      <c r="H41" s="247">
        <f>[1]OTCHET!H190</f>
        <v>0</v>
      </c>
      <c r="I41" s="247">
        <f>[1]OTCHET!I190</f>
        <v>0</v>
      </c>
      <c r="J41" s="248">
        <f>[1]OTCHET!J190</f>
        <v>0</v>
      </c>
      <c r="K41" s="160"/>
      <c r="L41" s="160"/>
      <c r="M41" s="160"/>
      <c r="N41" s="233"/>
      <c r="O41" s="180" t="s">
        <v>62</v>
      </c>
      <c r="P41" s="223"/>
      <c r="Q41" s="224"/>
      <c r="R41" s="225"/>
      <c r="S41" s="225"/>
      <c r="T41" s="225"/>
      <c r="U41" s="225"/>
      <c r="V41" s="225"/>
      <c r="W41" s="225"/>
      <c r="X41" s="226"/>
      <c r="Y41" s="225"/>
      <c r="Z41" s="225"/>
    </row>
    <row r="42" spans="1:26" ht="15.75" x14ac:dyDescent="0.25">
      <c r="A42" s="1">
        <v>85</v>
      </c>
      <c r="B42" s="249" t="s">
        <v>63</v>
      </c>
      <c r="C42" s="250" t="s">
        <v>64</v>
      </c>
      <c r="D42" s="251"/>
      <c r="E42" s="252">
        <f>+[1]OTCHET!E196+[1]OTCHET!E204</f>
        <v>0</v>
      </c>
      <c r="F42" s="252">
        <f t="shared" si="1"/>
        <v>0</v>
      </c>
      <c r="G42" s="253">
        <f>+[1]OTCHET!G196+[1]OTCHET!G204</f>
        <v>0</v>
      </c>
      <c r="H42" s="254">
        <f>+[1]OTCHET!H196+[1]OTCHET!H204</f>
        <v>0</v>
      </c>
      <c r="I42" s="254">
        <f>+[1]OTCHET!I196+[1]OTCHET!I204</f>
        <v>0</v>
      </c>
      <c r="J42" s="255">
        <f>+[1]OTCHET!J196+[1]OTCHET!J204</f>
        <v>0</v>
      </c>
      <c r="K42" s="160"/>
      <c r="L42" s="160"/>
      <c r="M42" s="160"/>
      <c r="N42" s="233"/>
      <c r="O42" s="180" t="s">
        <v>64</v>
      </c>
      <c r="P42" s="223"/>
      <c r="Q42" s="224"/>
      <c r="R42" s="225"/>
      <c r="S42" s="225"/>
      <c r="T42" s="225"/>
      <c r="U42" s="225"/>
      <c r="V42" s="225"/>
      <c r="W42" s="225"/>
      <c r="X42" s="226"/>
      <c r="Y42" s="225"/>
      <c r="Z42" s="225"/>
    </row>
    <row r="43" spans="1:26" ht="15.75" x14ac:dyDescent="0.25">
      <c r="A43" s="1">
        <v>90</v>
      </c>
      <c r="B43" s="256" t="s">
        <v>65</v>
      </c>
      <c r="C43" s="257" t="s">
        <v>66</v>
      </c>
      <c r="D43" s="256"/>
      <c r="E43" s="258">
        <f>+[1]OTCHET!E205+[1]OTCHET!E223+[1]OTCHET!E271</f>
        <v>0</v>
      </c>
      <c r="F43" s="258">
        <f t="shared" si="1"/>
        <v>0</v>
      </c>
      <c r="G43" s="259">
        <f>+[1]OTCHET!G205+[1]OTCHET!G223+[1]OTCHET!G271</f>
        <v>0</v>
      </c>
      <c r="H43" s="260">
        <f>+[1]OTCHET!H205+[1]OTCHET!H223+[1]OTCHET!H271</f>
        <v>0</v>
      </c>
      <c r="I43" s="260">
        <f>+[1]OTCHET!I205+[1]OTCHET!I223+[1]OTCHET!I271</f>
        <v>0</v>
      </c>
      <c r="J43" s="261">
        <f>+[1]OTCHET!J205+[1]OTCHET!J223+[1]OTCHET!J271</f>
        <v>0</v>
      </c>
      <c r="K43" s="160"/>
      <c r="L43" s="160"/>
      <c r="M43" s="160"/>
      <c r="N43" s="233"/>
      <c r="O43" s="180" t="s">
        <v>66</v>
      </c>
      <c r="P43" s="223"/>
      <c r="Q43" s="224"/>
      <c r="R43" s="225"/>
      <c r="S43" s="225"/>
      <c r="T43" s="225"/>
      <c r="U43" s="225"/>
      <c r="V43" s="225"/>
      <c r="W43" s="225"/>
      <c r="X43" s="226"/>
      <c r="Y43" s="225"/>
      <c r="Z43" s="225"/>
    </row>
    <row r="44" spans="1:26" ht="15.75" x14ac:dyDescent="0.25">
      <c r="A44" s="1">
        <v>95</v>
      </c>
      <c r="B44" s="262" t="s">
        <v>67</v>
      </c>
      <c r="C44" s="127" t="s">
        <v>68</v>
      </c>
      <c r="D44" s="262"/>
      <c r="E44" s="128">
        <f>+[1]OTCHET!E227+[1]OTCHET!E233+[1]OTCHET!E236+[1]OTCHET!E237+[1]OTCHET!E238+[1]OTCHET!E239+[1]OTCHET!E240</f>
        <v>0</v>
      </c>
      <c r="F44" s="128">
        <f t="shared" si="1"/>
        <v>0</v>
      </c>
      <c r="G44" s="129">
        <f>+[1]OTCHET!G227+[1]OTCHET!G233+[1]OTCHET!G236+[1]OTCHET!G237+[1]OTCHET!G238+[1]OTCHET!G239+[1]OTCHET!G240</f>
        <v>0</v>
      </c>
      <c r="H44" s="130">
        <f>+[1]OTCHET!H227+[1]OTCHET!H233+[1]OTCHET!H236+[1]OTCHET!H237+[1]OTCHET!H238+[1]OTCHET!H239+[1]OTCHET!H240</f>
        <v>0</v>
      </c>
      <c r="I44" s="130">
        <f>+[1]OTCHET!I227+[1]OTCHET!I233+[1]OTCHET!I236+[1]OTCHET!I237+[1]OTCHET!I238+[1]OTCHET!I239+[1]OTCHET!I240</f>
        <v>0</v>
      </c>
      <c r="J44" s="131">
        <f>+[1]OTCHET!J227+[1]OTCHET!J233+[1]OTCHET!J236+[1]OTCHET!J237+[1]OTCHET!J238+[1]OTCHET!J239+[1]OTCHET!J240</f>
        <v>0</v>
      </c>
      <c r="K44" s="160"/>
      <c r="L44" s="160"/>
      <c r="M44" s="160"/>
      <c r="N44" s="233"/>
      <c r="O44" s="133" t="s">
        <v>68</v>
      </c>
      <c r="P44" s="223"/>
      <c r="Q44" s="224"/>
      <c r="R44" s="225"/>
      <c r="S44" s="225"/>
      <c r="T44" s="225"/>
      <c r="U44" s="225"/>
      <c r="V44" s="225"/>
      <c r="W44" s="225"/>
      <c r="X44" s="226"/>
      <c r="Y44" s="225"/>
      <c r="Z44" s="225"/>
    </row>
    <row r="45" spans="1:26" ht="15.75" x14ac:dyDescent="0.25">
      <c r="A45" s="1">
        <v>100</v>
      </c>
      <c r="B45" s="263" t="s">
        <v>69</v>
      </c>
      <c r="C45" s="263" t="s">
        <v>70</v>
      </c>
      <c r="D45" s="263"/>
      <c r="E45" s="264">
        <f>+[1]OTCHET!E236+[1]OTCHET!E237+[1]OTCHET!E238+[1]OTCHET!E239+[1]OTCHET!E243+[1]OTCHET!E244+[1]OTCHET!E248</f>
        <v>0</v>
      </c>
      <c r="F45" s="264">
        <f t="shared" si="1"/>
        <v>0</v>
      </c>
      <c r="G45" s="265">
        <f>+[1]OTCHET!G236+[1]OTCHET!G237+[1]OTCHET!G238+[1]OTCHET!G239+[1]OTCHET!G243+[1]OTCHET!G244+[1]OTCHET!G248</f>
        <v>0</v>
      </c>
      <c r="H45" s="266">
        <f>+[1]OTCHET!H236+[1]OTCHET!H237+[1]OTCHET!H238+[1]OTCHET!H239+[1]OTCHET!H243+[1]OTCHET!H244+[1]OTCHET!H248</f>
        <v>0</v>
      </c>
      <c r="I45" s="267">
        <f>+[1]OTCHET!I236+[1]OTCHET!I237+[1]OTCHET!I238+[1]OTCHET!I239+[1]OTCHET!I243+[1]OTCHET!I244+[1]OTCHET!I248</f>
        <v>0</v>
      </c>
      <c r="J45" s="268">
        <f>+[1]OTCHET!J236+[1]OTCHET!J237+[1]OTCHET!J238+[1]OTCHET!J239+[1]OTCHET!J243+[1]OTCHET!J244+[1]OTCHET!J248</f>
        <v>0</v>
      </c>
      <c r="K45" s="160"/>
      <c r="L45" s="160"/>
      <c r="M45" s="160"/>
      <c r="N45" s="233"/>
      <c r="O45" s="269" t="s">
        <v>70</v>
      </c>
      <c r="P45" s="223"/>
      <c r="Q45" s="224"/>
      <c r="R45" s="225"/>
      <c r="S45" s="225"/>
      <c r="T45" s="225"/>
      <c r="U45" s="225"/>
      <c r="V45" s="225"/>
      <c r="W45" s="225"/>
      <c r="X45" s="226"/>
      <c r="Y45" s="225"/>
      <c r="Z45" s="225"/>
    </row>
    <row r="46" spans="1:26" ht="15.75" x14ac:dyDescent="0.25">
      <c r="A46" s="1">
        <v>105</v>
      </c>
      <c r="B46" s="256" t="s">
        <v>71</v>
      </c>
      <c r="C46" s="257" t="s">
        <v>72</v>
      </c>
      <c r="D46" s="256"/>
      <c r="E46" s="258">
        <f>+[1]OTCHET!E255+[1]OTCHET!E256+[1]OTCHET!E257+[1]OTCHET!E258</f>
        <v>0</v>
      </c>
      <c r="F46" s="258">
        <f t="shared" si="1"/>
        <v>0</v>
      </c>
      <c r="G46" s="259">
        <f>+[1]OTCHET!G255+[1]OTCHET!G256+[1]OTCHET!G257+[1]OTCHET!G258</f>
        <v>0</v>
      </c>
      <c r="H46" s="260">
        <f>+[1]OTCHET!H255+[1]OTCHET!H256+[1]OTCHET!H257+[1]OTCHET!H258</f>
        <v>0</v>
      </c>
      <c r="I46" s="260">
        <f>+[1]OTCHET!I255+[1]OTCHET!I256+[1]OTCHET!I257+[1]OTCHET!I258</f>
        <v>0</v>
      </c>
      <c r="J46" s="261">
        <f>+[1]OTCHET!J255+[1]OTCHET!J256+[1]OTCHET!J257+[1]OTCHET!J258</f>
        <v>0</v>
      </c>
      <c r="K46" s="160"/>
      <c r="L46" s="160"/>
      <c r="M46" s="160"/>
      <c r="N46" s="233"/>
      <c r="O46" s="241" t="s">
        <v>72</v>
      </c>
      <c r="P46" s="223"/>
      <c r="Q46" s="224"/>
      <c r="R46" s="225"/>
      <c r="S46" s="225"/>
      <c r="T46" s="225"/>
      <c r="U46" s="225"/>
      <c r="V46" s="225"/>
      <c r="W46" s="225"/>
      <c r="X46" s="226"/>
      <c r="Y46" s="225"/>
      <c r="Z46" s="225"/>
    </row>
    <row r="47" spans="1:26" ht="15.75" x14ac:dyDescent="0.25">
      <c r="A47" s="1">
        <v>106</v>
      </c>
      <c r="B47" s="263" t="s">
        <v>73</v>
      </c>
      <c r="C47" s="263" t="s">
        <v>74</v>
      </c>
      <c r="D47" s="263"/>
      <c r="E47" s="264">
        <f>+[1]OTCHET!E256</f>
        <v>0</v>
      </c>
      <c r="F47" s="264">
        <f t="shared" si="1"/>
        <v>0</v>
      </c>
      <c r="G47" s="265">
        <f>+[1]OTCHET!G256</f>
        <v>0</v>
      </c>
      <c r="H47" s="266">
        <f>+[1]OTCHET!H256</f>
        <v>0</v>
      </c>
      <c r="I47" s="267">
        <f>+[1]OTCHET!I256</f>
        <v>0</v>
      </c>
      <c r="J47" s="268">
        <f>+[1]OTCHET!J256</f>
        <v>0</v>
      </c>
      <c r="K47" s="160"/>
      <c r="L47" s="160"/>
      <c r="M47" s="160"/>
      <c r="N47" s="233"/>
      <c r="O47" s="269" t="s">
        <v>74</v>
      </c>
      <c r="P47" s="223"/>
      <c r="Q47" s="224"/>
      <c r="R47" s="225"/>
      <c r="S47" s="225"/>
      <c r="T47" s="225"/>
      <c r="U47" s="225"/>
      <c r="V47" s="225"/>
      <c r="W47" s="225"/>
      <c r="X47" s="226"/>
      <c r="Y47" s="225"/>
      <c r="Z47" s="225"/>
    </row>
    <row r="48" spans="1:26" ht="15.75" x14ac:dyDescent="0.25">
      <c r="A48" s="1">
        <v>107</v>
      </c>
      <c r="B48" s="270" t="s">
        <v>75</v>
      </c>
      <c r="C48" s="270" t="s">
        <v>76</v>
      </c>
      <c r="D48" s="271"/>
      <c r="E48" s="176">
        <f>+[1]OTCHET!E265+[1]OTCHET!E269+[1]OTCHET!E270</f>
        <v>0</v>
      </c>
      <c r="F48" s="176">
        <f t="shared" si="1"/>
        <v>0</v>
      </c>
      <c r="G48" s="171">
        <f>+[1]OTCHET!G265+[1]OTCHET!G269+[1]OTCHET!G270</f>
        <v>0</v>
      </c>
      <c r="H48" s="172">
        <f>+[1]OTCHET!H265+[1]OTCHET!H269+[1]OTCHET!H270</f>
        <v>0</v>
      </c>
      <c r="I48" s="172">
        <f>+[1]OTCHET!I265+[1]OTCHET!I269+[1]OTCHET!I270</f>
        <v>0</v>
      </c>
      <c r="J48" s="173">
        <f>+[1]OTCHET!J265+[1]OTCHET!J269+[1]OTCHET!J270</f>
        <v>0</v>
      </c>
      <c r="K48" s="160"/>
      <c r="L48" s="160"/>
      <c r="M48" s="160"/>
      <c r="N48" s="233"/>
      <c r="O48" s="180" t="s">
        <v>77</v>
      </c>
      <c r="P48" s="223"/>
      <c r="Q48" s="224"/>
      <c r="R48" s="225"/>
      <c r="S48" s="225"/>
      <c r="T48" s="225"/>
      <c r="U48" s="225"/>
      <c r="V48" s="225"/>
      <c r="W48" s="225"/>
      <c r="X48" s="226"/>
      <c r="Y48" s="225"/>
      <c r="Z48" s="225"/>
    </row>
    <row r="49" spans="1:26" ht="15.75" x14ac:dyDescent="0.25">
      <c r="A49" s="1">
        <v>108</v>
      </c>
      <c r="B49" s="270" t="s">
        <v>78</v>
      </c>
      <c r="C49" s="270" t="s">
        <v>79</v>
      </c>
      <c r="D49" s="271"/>
      <c r="E49" s="176">
        <f>[1]OTCHET!E275+[1]OTCHET!E276+[1]OTCHET!E284+[1]OTCHET!E287</f>
        <v>0</v>
      </c>
      <c r="F49" s="176">
        <f t="shared" si="1"/>
        <v>0</v>
      </c>
      <c r="G49" s="177">
        <f>[1]OTCHET!G275+[1]OTCHET!G276+[1]OTCHET!G284+[1]OTCHET!G287</f>
        <v>0</v>
      </c>
      <c r="H49" s="178">
        <f>[1]OTCHET!H275+[1]OTCHET!H276+[1]OTCHET!H284+[1]OTCHET!H287</f>
        <v>0</v>
      </c>
      <c r="I49" s="178">
        <f>[1]OTCHET!I275+[1]OTCHET!I276+[1]OTCHET!I284+[1]OTCHET!I287</f>
        <v>0</v>
      </c>
      <c r="J49" s="179">
        <f>[1]OTCHET!J275+[1]OTCHET!J276+[1]OTCHET!J284+[1]OTCHET!J287</f>
        <v>0</v>
      </c>
      <c r="K49" s="160"/>
      <c r="L49" s="160"/>
      <c r="M49" s="160"/>
      <c r="N49" s="233"/>
      <c r="O49" s="180" t="s">
        <v>79</v>
      </c>
      <c r="P49" s="223"/>
      <c r="Q49" s="224"/>
      <c r="R49" s="225"/>
      <c r="S49" s="225"/>
      <c r="T49" s="225"/>
      <c r="U49" s="225"/>
      <c r="V49" s="225"/>
      <c r="W49" s="225"/>
      <c r="X49" s="226"/>
      <c r="Y49" s="225"/>
      <c r="Z49" s="225"/>
    </row>
    <row r="50" spans="1:26" ht="15.75" x14ac:dyDescent="0.25">
      <c r="A50" s="1">
        <v>110</v>
      </c>
      <c r="B50" s="270" t="s">
        <v>80</v>
      </c>
      <c r="C50" s="270" t="s">
        <v>81</v>
      </c>
      <c r="D50" s="270"/>
      <c r="E50" s="176">
        <f>+[1]OTCHET!E288</f>
        <v>0</v>
      </c>
      <c r="F50" s="176">
        <f t="shared" si="1"/>
        <v>0</v>
      </c>
      <c r="G50" s="177">
        <f>+[1]OTCHET!G288</f>
        <v>0</v>
      </c>
      <c r="H50" s="178">
        <f>+[1]OTCHET!H288</f>
        <v>0</v>
      </c>
      <c r="I50" s="178">
        <f>+[1]OTCHET!I288</f>
        <v>0</v>
      </c>
      <c r="J50" s="179">
        <f>+[1]OTCHET!J288</f>
        <v>0</v>
      </c>
      <c r="K50" s="160"/>
      <c r="L50" s="160"/>
      <c r="M50" s="160"/>
      <c r="N50" s="233"/>
      <c r="O50" s="180" t="s">
        <v>81</v>
      </c>
      <c r="P50" s="223"/>
      <c r="Q50" s="224"/>
      <c r="R50" s="225"/>
      <c r="S50" s="225"/>
      <c r="T50" s="225"/>
      <c r="U50" s="225"/>
      <c r="V50" s="225"/>
      <c r="W50" s="225"/>
      <c r="X50" s="226"/>
      <c r="Y50" s="225"/>
      <c r="Z50" s="225"/>
    </row>
    <row r="51" spans="1:26" ht="15.75" x14ac:dyDescent="0.25">
      <c r="A51" s="1">
        <v>115</v>
      </c>
      <c r="B51" s="262" t="s">
        <v>82</v>
      </c>
      <c r="C51" s="272" t="s">
        <v>83</v>
      </c>
      <c r="D51" s="127"/>
      <c r="E51" s="128">
        <f>+[1]OTCHET!E272</f>
        <v>0</v>
      </c>
      <c r="F51" s="128">
        <f>+G51+H51+I51+J51</f>
        <v>0</v>
      </c>
      <c r="G51" s="129">
        <f>+[1]OTCHET!G272</f>
        <v>0</v>
      </c>
      <c r="H51" s="130">
        <f>+[1]OTCHET!H272</f>
        <v>0</v>
      </c>
      <c r="I51" s="130">
        <f>+[1]OTCHET!I272</f>
        <v>0</v>
      </c>
      <c r="J51" s="131">
        <f>+[1]OTCHET!J272</f>
        <v>0</v>
      </c>
      <c r="K51" s="160"/>
      <c r="L51" s="160"/>
      <c r="M51" s="160"/>
      <c r="N51" s="233"/>
      <c r="O51" s="180" t="s">
        <v>84</v>
      </c>
      <c r="P51" s="223"/>
      <c r="Q51" s="224"/>
      <c r="R51" s="225"/>
      <c r="S51" s="225"/>
      <c r="T51" s="225"/>
      <c r="U51" s="225"/>
      <c r="V51" s="225"/>
      <c r="W51" s="225"/>
      <c r="X51" s="226"/>
      <c r="Y51" s="225"/>
      <c r="Z51" s="225"/>
    </row>
    <row r="52" spans="1:26" ht="15.75" x14ac:dyDescent="0.25">
      <c r="A52" s="1">
        <v>115</v>
      </c>
      <c r="B52" s="262" t="s">
        <v>85</v>
      </c>
      <c r="C52" s="272" t="s">
        <v>83</v>
      </c>
      <c r="D52" s="127"/>
      <c r="E52" s="128">
        <f>+[1]OTCHET!E293</f>
        <v>0</v>
      </c>
      <c r="F52" s="128">
        <f t="shared" si="1"/>
        <v>0</v>
      </c>
      <c r="G52" s="129">
        <f>+[1]OTCHET!G293</f>
        <v>0</v>
      </c>
      <c r="H52" s="130">
        <f>+[1]OTCHET!H293</f>
        <v>0</v>
      </c>
      <c r="I52" s="130">
        <f>+[1]OTCHET!I293</f>
        <v>0</v>
      </c>
      <c r="J52" s="131">
        <f>+[1]OTCHET!J293</f>
        <v>0</v>
      </c>
      <c r="K52" s="160"/>
      <c r="L52" s="160"/>
      <c r="M52" s="160"/>
      <c r="N52" s="233"/>
      <c r="O52" s="133" t="s">
        <v>83</v>
      </c>
      <c r="P52" s="223"/>
      <c r="Q52" s="224"/>
      <c r="R52" s="225"/>
      <c r="S52" s="225"/>
      <c r="T52" s="225"/>
      <c r="U52" s="225"/>
      <c r="V52" s="225"/>
      <c r="W52" s="225"/>
      <c r="X52" s="226"/>
      <c r="Y52" s="225"/>
      <c r="Z52" s="225"/>
    </row>
    <row r="53" spans="1:26" ht="16.5" thickBot="1" x14ac:dyDescent="0.3">
      <c r="A53" s="1">
        <v>120</v>
      </c>
      <c r="B53" s="273" t="s">
        <v>86</v>
      </c>
      <c r="C53" s="273" t="s">
        <v>87</v>
      </c>
      <c r="D53" s="274"/>
      <c r="E53" s="275">
        <f>[1]OTCHET!E294</f>
        <v>0</v>
      </c>
      <c r="F53" s="275">
        <f t="shared" si="1"/>
        <v>0</v>
      </c>
      <c r="G53" s="276">
        <f>[1]OTCHET!G294</f>
        <v>0</v>
      </c>
      <c r="H53" s="277">
        <f>[1]OTCHET!H294</f>
        <v>0</v>
      </c>
      <c r="I53" s="277">
        <f>[1]OTCHET!I294</f>
        <v>0</v>
      </c>
      <c r="J53" s="278">
        <f>[1]OTCHET!J294</f>
        <v>0</v>
      </c>
      <c r="K53" s="181"/>
      <c r="L53" s="181"/>
      <c r="M53" s="181"/>
      <c r="N53" s="233"/>
      <c r="O53" s="279" t="s">
        <v>87</v>
      </c>
      <c r="P53" s="223"/>
      <c r="Q53" s="224"/>
      <c r="R53" s="225"/>
      <c r="S53" s="225"/>
      <c r="T53" s="225"/>
      <c r="U53" s="225"/>
      <c r="V53" s="225"/>
      <c r="W53" s="225"/>
      <c r="X53" s="226"/>
      <c r="Y53" s="225"/>
      <c r="Z53" s="225"/>
    </row>
    <row r="54" spans="1:26" ht="16.5" thickBot="1" x14ac:dyDescent="0.3">
      <c r="A54" s="1">
        <v>125</v>
      </c>
      <c r="B54" s="280" t="s">
        <v>88</v>
      </c>
      <c r="C54" s="281" t="s">
        <v>89</v>
      </c>
      <c r="D54" s="282"/>
      <c r="E54" s="283">
        <f>[1]OTCHET!E296</f>
        <v>0</v>
      </c>
      <c r="F54" s="283">
        <f t="shared" si="1"/>
        <v>0</v>
      </c>
      <c r="G54" s="284">
        <f>[1]OTCHET!G296</f>
        <v>0</v>
      </c>
      <c r="H54" s="285">
        <f>[1]OTCHET!H296</f>
        <v>0</v>
      </c>
      <c r="I54" s="285">
        <f>[1]OTCHET!I296</f>
        <v>0</v>
      </c>
      <c r="J54" s="286">
        <f>[1]OTCHET!J296</f>
        <v>0</v>
      </c>
      <c r="K54" s="287"/>
      <c r="L54" s="287"/>
      <c r="M54" s="288"/>
      <c r="N54" s="233"/>
      <c r="O54" s="289" t="s">
        <v>89</v>
      </c>
      <c r="P54" s="223"/>
      <c r="Q54" s="224"/>
      <c r="R54" s="225"/>
      <c r="S54" s="225"/>
      <c r="T54" s="225"/>
      <c r="U54" s="225"/>
      <c r="V54" s="225"/>
      <c r="W54" s="225"/>
      <c r="X54" s="226"/>
      <c r="Y54" s="225"/>
      <c r="Z54" s="225"/>
    </row>
    <row r="55" spans="1:26" ht="15.75" x14ac:dyDescent="0.25">
      <c r="A55" s="290">
        <v>127</v>
      </c>
      <c r="B55" s="184" t="s">
        <v>90</v>
      </c>
      <c r="C55" s="184" t="s">
        <v>91</v>
      </c>
      <c r="D55" s="291"/>
      <c r="E55" s="292">
        <f>+[1]OTCHET!E297</f>
        <v>0</v>
      </c>
      <c r="F55" s="292">
        <f t="shared" si="1"/>
        <v>0</v>
      </c>
      <c r="G55" s="293">
        <f>+[1]OTCHET!G297</f>
        <v>0</v>
      </c>
      <c r="H55" s="294">
        <f>+[1]OTCHET!H297</f>
        <v>0</v>
      </c>
      <c r="I55" s="294">
        <f>+[1]OTCHET!I297</f>
        <v>0</v>
      </c>
      <c r="J55" s="295">
        <f>+[1]OTCHET!J297</f>
        <v>0</v>
      </c>
      <c r="K55" s="296"/>
      <c r="L55" s="296"/>
      <c r="M55" s="297"/>
      <c r="N55" s="204"/>
      <c r="O55" s="298" t="s">
        <v>91</v>
      </c>
      <c r="P55" s="223"/>
      <c r="Q55" s="224"/>
      <c r="R55" s="225"/>
      <c r="S55" s="225"/>
      <c r="T55" s="225"/>
      <c r="U55" s="225"/>
      <c r="V55" s="225"/>
      <c r="W55" s="225"/>
      <c r="X55" s="226"/>
      <c r="Y55" s="225"/>
      <c r="Z55" s="225"/>
    </row>
    <row r="56" spans="1:26" ht="19.5" thickBot="1" x14ac:dyDescent="0.35">
      <c r="A56" s="1">
        <v>130</v>
      </c>
      <c r="B56" s="299" t="s">
        <v>92</v>
      </c>
      <c r="C56" s="300" t="s">
        <v>93</v>
      </c>
      <c r="D56" s="300"/>
      <c r="E56" s="301">
        <f t="shared" ref="E56:J56" si="5">+E57+E58+E62</f>
        <v>0</v>
      </c>
      <c r="F56" s="301">
        <f t="shared" si="5"/>
        <v>0</v>
      </c>
      <c r="G56" s="302">
        <f t="shared" si="5"/>
        <v>0</v>
      </c>
      <c r="H56" s="303">
        <f t="shared" si="5"/>
        <v>0</v>
      </c>
      <c r="I56" s="304">
        <f t="shared" si="5"/>
        <v>0</v>
      </c>
      <c r="J56" s="305">
        <f t="shared" si="5"/>
        <v>0</v>
      </c>
      <c r="K56" s="114">
        <f>+K57+K58+K61</f>
        <v>0</v>
      </c>
      <c r="L56" s="114">
        <f>+L57+L58+L61</f>
        <v>0</v>
      </c>
      <c r="M56" s="114">
        <f>+M57+M58+M61</f>
        <v>0</v>
      </c>
      <c r="N56" s="124"/>
      <c r="O56" s="306" t="s">
        <v>93</v>
      </c>
      <c r="P56" s="223"/>
      <c r="Q56" s="224"/>
      <c r="R56" s="225"/>
      <c r="S56" s="225"/>
      <c r="T56" s="225"/>
      <c r="U56" s="225"/>
      <c r="V56" s="225"/>
      <c r="W56" s="225"/>
      <c r="X56" s="226"/>
      <c r="Y56" s="225"/>
      <c r="Z56" s="225"/>
    </row>
    <row r="57" spans="1:26" ht="16.5" thickTop="1" x14ac:dyDescent="0.25">
      <c r="A57" s="1">
        <v>135</v>
      </c>
      <c r="B57" s="256" t="s">
        <v>94</v>
      </c>
      <c r="C57" s="257" t="s">
        <v>95</v>
      </c>
      <c r="D57" s="256"/>
      <c r="E57" s="307">
        <f>+[1]OTCHET!E361+[1]OTCHET!E375+[1]OTCHET!E388</f>
        <v>0</v>
      </c>
      <c r="F57" s="307">
        <f t="shared" si="1"/>
        <v>0</v>
      </c>
      <c r="G57" s="308">
        <f>+[1]OTCHET!G361+[1]OTCHET!G375+[1]OTCHET!G388</f>
        <v>0</v>
      </c>
      <c r="H57" s="309">
        <f>+[1]OTCHET!H361+[1]OTCHET!H375+[1]OTCHET!H388</f>
        <v>0</v>
      </c>
      <c r="I57" s="309">
        <f>+[1]OTCHET!I361+[1]OTCHET!I375+[1]OTCHET!I388</f>
        <v>0</v>
      </c>
      <c r="J57" s="310">
        <f>+[1]OTCHET!J361+[1]OTCHET!J375+[1]OTCHET!J388</f>
        <v>0</v>
      </c>
      <c r="K57" s="297"/>
      <c r="L57" s="297"/>
      <c r="M57" s="297"/>
      <c r="N57" s="204"/>
      <c r="O57" s="311" t="s">
        <v>95</v>
      </c>
      <c r="P57" s="223"/>
      <c r="Q57" s="224"/>
      <c r="R57" s="225"/>
      <c r="S57" s="225"/>
      <c r="T57" s="225"/>
      <c r="U57" s="225"/>
      <c r="V57" s="225"/>
      <c r="W57" s="225"/>
      <c r="X57" s="226"/>
      <c r="Y57" s="225"/>
      <c r="Z57" s="225"/>
    </row>
    <row r="58" spans="1:26" ht="15.75" x14ac:dyDescent="0.25">
      <c r="A58" s="1">
        <v>140</v>
      </c>
      <c r="B58" s="271" t="s">
        <v>96</v>
      </c>
      <c r="C58" s="270" t="s">
        <v>97</v>
      </c>
      <c r="D58" s="271"/>
      <c r="E58" s="312">
        <f>+[1]OTCHET!E383+[1]OTCHET!E391+[1]OTCHET!E396+[1]OTCHET!E399+[1]OTCHET!E402+[1]OTCHET!E405+[1]OTCHET!E406+[1]OTCHET!E409+[1]OTCHET!E422+[1]OTCHET!E423+[1]OTCHET!E424+[1]OTCHET!E425+[1]OTCHET!E426</f>
        <v>0</v>
      </c>
      <c r="F58" s="312">
        <f t="shared" si="1"/>
        <v>0</v>
      </c>
      <c r="G58" s="313">
        <f>+[1]OTCHET!G383+[1]OTCHET!G391+[1]OTCHET!G396+[1]OTCHET!G399+[1]OTCHET!G402+[1]OTCHET!G405+[1]OTCHET!G406+[1]OTCHET!G409+[1]OTCHET!G422+[1]OTCHET!G423+[1]OTCHET!G424+[1]OTCHET!G425+[1]OTCHET!G426</f>
        <v>0</v>
      </c>
      <c r="H58" s="314">
        <f>+[1]OTCHET!H383+[1]OTCHET!H391+[1]OTCHET!H396+[1]OTCHET!H399+[1]OTCHET!H402+[1]OTCHET!H405+[1]OTCHET!H406+[1]OTCHET!H409+[1]OTCHET!H422+[1]OTCHET!H423+[1]OTCHET!H424+[1]OTCHET!H425+[1]OTCHET!H426</f>
        <v>0</v>
      </c>
      <c r="I58" s="314">
        <f>+[1]OTCHET!I383+[1]OTCHET!I391+[1]OTCHET!I396+[1]OTCHET!I399+[1]OTCHET!I402+[1]OTCHET!I405+[1]OTCHET!I406+[1]OTCHET!I409+[1]OTCHET!I422+[1]OTCHET!I423+[1]OTCHET!I424+[1]OTCHET!I425+[1]OTCHET!I426</f>
        <v>0</v>
      </c>
      <c r="J58" s="315">
        <f>+[1]OTCHET!J383+[1]OTCHET!J391+[1]OTCHET!J396+[1]OTCHET!J399+[1]OTCHET!J402+[1]OTCHET!J405+[1]OTCHET!J406+[1]OTCHET!J409+[1]OTCHET!J422+[1]OTCHET!J423+[1]OTCHET!J424+[1]OTCHET!J425+[1]OTCHET!J426</f>
        <v>0</v>
      </c>
      <c r="K58" s="297"/>
      <c r="L58" s="297"/>
      <c r="M58" s="297"/>
      <c r="N58" s="204"/>
      <c r="O58" s="316" t="s">
        <v>97</v>
      </c>
      <c r="P58" s="223"/>
      <c r="Q58" s="224"/>
      <c r="R58" s="225"/>
      <c r="S58" s="225"/>
      <c r="T58" s="225"/>
      <c r="U58" s="225"/>
      <c r="V58" s="225"/>
      <c r="W58" s="225"/>
      <c r="X58" s="226"/>
      <c r="Y58" s="225"/>
      <c r="Z58" s="225"/>
    </row>
    <row r="59" spans="1:26" ht="15.75" x14ac:dyDescent="0.25">
      <c r="A59" s="1">
        <v>145</v>
      </c>
      <c r="B59" s="127" t="s">
        <v>98</v>
      </c>
      <c r="C59" s="127" t="s">
        <v>99</v>
      </c>
      <c r="D59" s="262"/>
      <c r="E59" s="317">
        <f>+[1]OTCHET!E422+[1]OTCHET!E423+[1]OTCHET!E424+[1]OTCHET!E425+[1]OTCHET!E426</f>
        <v>0</v>
      </c>
      <c r="F59" s="317">
        <f t="shared" si="1"/>
        <v>0</v>
      </c>
      <c r="G59" s="318">
        <f>+[1]OTCHET!G422+[1]OTCHET!G423+[1]OTCHET!G424+[1]OTCHET!G425+[1]OTCHET!G426</f>
        <v>0</v>
      </c>
      <c r="H59" s="319">
        <f>+[1]OTCHET!H422+[1]OTCHET!H423+[1]OTCHET!H424+[1]OTCHET!H425+[1]OTCHET!H426</f>
        <v>0</v>
      </c>
      <c r="I59" s="319">
        <f>+[1]OTCHET!I422+[1]OTCHET!I423+[1]OTCHET!I424+[1]OTCHET!I425+[1]OTCHET!I426</f>
        <v>0</v>
      </c>
      <c r="J59" s="320">
        <f>+[1]OTCHET!J422+[1]OTCHET!J423+[1]OTCHET!J424+[1]OTCHET!J425+[1]OTCHET!J426</f>
        <v>0</v>
      </c>
      <c r="K59" s="297"/>
      <c r="L59" s="297"/>
      <c r="M59" s="297"/>
      <c r="N59" s="204"/>
      <c r="O59" s="321" t="s">
        <v>99</v>
      </c>
      <c r="P59" s="223"/>
      <c r="Q59" s="224"/>
      <c r="R59" s="225"/>
      <c r="S59" s="225"/>
      <c r="T59" s="225"/>
      <c r="U59" s="225"/>
      <c r="V59" s="225"/>
      <c r="W59" s="225"/>
      <c r="X59" s="226"/>
      <c r="Y59" s="225"/>
      <c r="Z59" s="225"/>
    </row>
    <row r="60" spans="1:26" ht="15.75" x14ac:dyDescent="0.25">
      <c r="A60" s="1">
        <v>150</v>
      </c>
      <c r="B60" s="322" t="s">
        <v>100</v>
      </c>
      <c r="C60" s="322" t="s">
        <v>32</v>
      </c>
      <c r="D60" s="323"/>
      <c r="E60" s="324">
        <f>[1]OTCHET!E405</f>
        <v>0</v>
      </c>
      <c r="F60" s="324">
        <f t="shared" si="1"/>
        <v>0</v>
      </c>
      <c r="G60" s="325">
        <f>[1]OTCHET!G405</f>
        <v>0</v>
      </c>
      <c r="H60" s="326">
        <f>[1]OTCHET!H405</f>
        <v>0</v>
      </c>
      <c r="I60" s="326">
        <f>[1]OTCHET!I405</f>
        <v>0</v>
      </c>
      <c r="J60" s="327">
        <f>[1]OTCHET!J405</f>
        <v>0</v>
      </c>
      <c r="K60" s="297"/>
      <c r="L60" s="297"/>
      <c r="M60" s="297"/>
      <c r="N60" s="204"/>
      <c r="O60" s="328" t="s">
        <v>32</v>
      </c>
      <c r="P60" s="223"/>
      <c r="Q60" s="224"/>
      <c r="R60" s="225"/>
      <c r="S60" s="225"/>
      <c r="T60" s="225"/>
      <c r="U60" s="225"/>
      <c r="V60" s="225"/>
      <c r="W60" s="225"/>
      <c r="X60" s="226"/>
      <c r="Y60" s="225"/>
      <c r="Z60" s="225"/>
    </row>
    <row r="61" spans="1:26" ht="15.75" hidden="1" customHeight="1" x14ac:dyDescent="0.25">
      <c r="A61" s="1">
        <v>160</v>
      </c>
      <c r="B61" s="329"/>
      <c r="C61" s="330"/>
      <c r="D61" s="256"/>
      <c r="E61" s="307"/>
      <c r="F61" s="307">
        <f t="shared" si="1"/>
        <v>0</v>
      </c>
      <c r="G61" s="308"/>
      <c r="H61" s="309"/>
      <c r="I61" s="309"/>
      <c r="J61" s="310"/>
      <c r="K61" s="297"/>
      <c r="L61" s="297"/>
      <c r="M61" s="297"/>
      <c r="N61" s="204"/>
      <c r="O61" s="311"/>
      <c r="P61" s="223"/>
      <c r="Q61" s="224"/>
      <c r="R61" s="225"/>
      <c r="S61" s="225"/>
      <c r="T61" s="225"/>
      <c r="U61" s="225"/>
      <c r="V61" s="225"/>
      <c r="W61" s="225"/>
      <c r="X61" s="226"/>
      <c r="Y61" s="225"/>
      <c r="Z61" s="225"/>
    </row>
    <row r="62" spans="1:26" ht="15.75" x14ac:dyDescent="0.25">
      <c r="A62" s="290">
        <v>162</v>
      </c>
      <c r="B62" s="331" t="s">
        <v>101</v>
      </c>
      <c r="C62" s="206" t="s">
        <v>102</v>
      </c>
      <c r="D62" s="331"/>
      <c r="E62" s="207">
        <f>[1]OTCHET!E412</f>
        <v>0</v>
      </c>
      <c r="F62" s="207">
        <f t="shared" si="1"/>
        <v>0</v>
      </c>
      <c r="G62" s="208">
        <f>[1]OTCHET!G412</f>
        <v>0</v>
      </c>
      <c r="H62" s="209">
        <f>[1]OTCHET!H412</f>
        <v>0</v>
      </c>
      <c r="I62" s="209">
        <f>[1]OTCHET!I412</f>
        <v>0</v>
      </c>
      <c r="J62" s="210">
        <f>[1]OTCHET!J412</f>
        <v>0</v>
      </c>
      <c r="K62" s="332"/>
      <c r="L62" s="332"/>
      <c r="M62" s="332"/>
      <c r="N62" s="204"/>
      <c r="O62" s="212" t="s">
        <v>102</v>
      </c>
      <c r="P62" s="223"/>
      <c r="Q62" s="224"/>
      <c r="R62" s="225"/>
      <c r="S62" s="225"/>
      <c r="T62" s="225"/>
      <c r="U62" s="225"/>
      <c r="V62" s="225"/>
      <c r="W62" s="225"/>
      <c r="X62" s="226"/>
      <c r="Y62" s="225"/>
      <c r="Z62" s="225"/>
    </row>
    <row r="63" spans="1:26" ht="19.5" thickBot="1" x14ac:dyDescent="0.35">
      <c r="A63" s="1">
        <v>165</v>
      </c>
      <c r="B63" s="333" t="s">
        <v>103</v>
      </c>
      <c r="C63" s="334" t="s">
        <v>104</v>
      </c>
      <c r="D63" s="335"/>
      <c r="E63" s="336">
        <f>+[1]OTCHET!E249</f>
        <v>0</v>
      </c>
      <c r="F63" s="336">
        <f t="shared" si="1"/>
        <v>0</v>
      </c>
      <c r="G63" s="337">
        <f>+[1]OTCHET!G249</f>
        <v>0</v>
      </c>
      <c r="H63" s="338">
        <f>+[1]OTCHET!H249</f>
        <v>0</v>
      </c>
      <c r="I63" s="338">
        <f>+[1]OTCHET!I249</f>
        <v>0</v>
      </c>
      <c r="J63" s="339">
        <f>+[1]OTCHET!J249</f>
        <v>0</v>
      </c>
      <c r="K63" s="340"/>
      <c r="L63" s="340"/>
      <c r="M63" s="340"/>
      <c r="N63" s="204"/>
      <c r="O63" s="341" t="s">
        <v>104</v>
      </c>
      <c r="P63" s="223"/>
      <c r="Q63" s="224"/>
      <c r="R63" s="225"/>
      <c r="S63" s="225"/>
      <c r="T63" s="225"/>
      <c r="U63" s="225"/>
      <c r="V63" s="225"/>
      <c r="W63" s="225"/>
      <c r="X63" s="226"/>
      <c r="Y63" s="225"/>
      <c r="Z63" s="225"/>
    </row>
    <row r="64" spans="1:26" ht="20.25" thickTop="1" thickBot="1" x14ac:dyDescent="0.35">
      <c r="A64" s="1">
        <v>175</v>
      </c>
      <c r="B64" s="342" t="s">
        <v>105</v>
      </c>
      <c r="C64" s="343"/>
      <c r="D64" s="343"/>
      <c r="E64" s="344">
        <f t="shared" ref="E64:J64" si="6">+E22-E38+E56-E63</f>
        <v>0</v>
      </c>
      <c r="F64" s="344">
        <f t="shared" si="6"/>
        <v>0</v>
      </c>
      <c r="G64" s="345">
        <f t="shared" si="6"/>
        <v>0</v>
      </c>
      <c r="H64" s="346">
        <f t="shared" si="6"/>
        <v>0</v>
      </c>
      <c r="I64" s="346">
        <f t="shared" si="6"/>
        <v>0</v>
      </c>
      <c r="J64" s="347">
        <f t="shared" si="6"/>
        <v>0</v>
      </c>
      <c r="K64" s="114">
        <f>+K22-K38+K56</f>
        <v>0</v>
      </c>
      <c r="L64" s="114">
        <f>+L22-L38+L56</f>
        <v>0</v>
      </c>
      <c r="M64" s="114">
        <f>+M22-M38+M56</f>
        <v>0</v>
      </c>
      <c r="N64" s="204"/>
      <c r="O64" s="348"/>
      <c r="P64" s="223"/>
      <c r="Q64" s="224"/>
      <c r="R64" s="225"/>
      <c r="S64" s="225"/>
      <c r="T64" s="225"/>
      <c r="U64" s="225"/>
      <c r="V64" s="225"/>
      <c r="W64" s="225"/>
      <c r="X64" s="226"/>
      <c r="Y64" s="225"/>
      <c r="Z64" s="225"/>
    </row>
    <row r="65" spans="1:26" ht="12" hidden="1" customHeight="1" x14ac:dyDescent="0.25">
      <c r="A65" s="1">
        <v>180</v>
      </c>
      <c r="B65" s="349">
        <f>+IF(+SUM(E$65:J$65)=0,0,"Контрола: дефицит/излишък = финансиране с обратен знак (V. + VІ. = 0)")</f>
        <v>0</v>
      </c>
      <c r="C65" s="350"/>
      <c r="D65" s="350"/>
      <c r="E65" s="351">
        <f t="shared" ref="E65:J65" si="7">+E$64+E$66</f>
        <v>0</v>
      </c>
      <c r="F65" s="351">
        <f t="shared" si="7"/>
        <v>0</v>
      </c>
      <c r="G65" s="352">
        <f t="shared" si="7"/>
        <v>0</v>
      </c>
      <c r="H65" s="352">
        <f t="shared" si="7"/>
        <v>0</v>
      </c>
      <c r="I65" s="352">
        <f t="shared" si="7"/>
        <v>0</v>
      </c>
      <c r="J65" s="353">
        <f t="shared" si="7"/>
        <v>0</v>
      </c>
      <c r="K65" s="297" t="e">
        <f>+K64+K66</f>
        <v>#REF!</v>
      </c>
      <c r="L65" s="297" t="e">
        <f>+L64+L66</f>
        <v>#REF!</v>
      </c>
      <c r="M65" s="297" t="e">
        <f>+M64+M66</f>
        <v>#REF!</v>
      </c>
      <c r="N65" s="204"/>
      <c r="O65" s="354"/>
      <c r="P65" s="223"/>
      <c r="Q65" s="224"/>
      <c r="R65" s="225"/>
      <c r="S65" s="225"/>
      <c r="T65" s="225"/>
      <c r="U65" s="225"/>
      <c r="V65" s="225"/>
      <c r="W65" s="225"/>
      <c r="X65" s="226"/>
      <c r="Y65" s="225"/>
      <c r="Z65" s="225"/>
    </row>
    <row r="66" spans="1:26" ht="19.5" thickBot="1" x14ac:dyDescent="0.35">
      <c r="A66" s="1">
        <v>185</v>
      </c>
      <c r="B66" s="107" t="s">
        <v>106</v>
      </c>
      <c r="C66" s="355" t="s">
        <v>107</v>
      </c>
      <c r="D66" s="355"/>
      <c r="E66" s="356">
        <f>SUM(+E68+E76+E77+E84+E85+E86+E89+E90+E91+E92+E93+E94+E95)</f>
        <v>0</v>
      </c>
      <c r="F66" s="356">
        <f>SUM(+F68+F76+F77+F84+F85+F86+F89+F90+F91+F92+F93+F94+F95)</f>
        <v>0</v>
      </c>
      <c r="G66" s="357">
        <f t="shared" ref="G66:L66" si="8">SUM(+G68+G76+G77+G84+G85+G86+G89+G90+G91+G92+G93+G94+G95)</f>
        <v>0</v>
      </c>
      <c r="H66" s="358">
        <f>SUM(+H68+H76+H77+H84+H85+H86+H89+H90+H91+H92+H93+H94+H95)</f>
        <v>0</v>
      </c>
      <c r="I66" s="358">
        <f>SUM(+I68+I76+I77+I84+I85+I86+I89+I90+I91+I92+I93+I94+I95)</f>
        <v>0</v>
      </c>
      <c r="J66" s="359">
        <f>SUM(+J68+J76+J77+J84+J85+J86+J89+J90+J91+J92+J93+J94+J95)</f>
        <v>0</v>
      </c>
      <c r="K66" s="360" t="e">
        <f t="shared" si="8"/>
        <v>#REF!</v>
      </c>
      <c r="L66" s="360" t="e">
        <f t="shared" si="8"/>
        <v>#REF!</v>
      </c>
      <c r="M66" s="360" t="e">
        <f>SUM(+M68+M76+M77+M84+M85+M86+M89+M90+M91+M92+M93+M95+M96)</f>
        <v>#REF!</v>
      </c>
      <c r="N66" s="204"/>
      <c r="O66" s="361" t="s">
        <v>107</v>
      </c>
      <c r="P66" s="223"/>
      <c r="Q66" s="224"/>
      <c r="R66" s="225"/>
      <c r="S66" s="225"/>
      <c r="T66" s="225"/>
      <c r="U66" s="225"/>
      <c r="V66" s="225"/>
      <c r="W66" s="225"/>
      <c r="X66" s="226"/>
      <c r="Y66" s="225"/>
      <c r="Z66" s="225"/>
    </row>
    <row r="67" spans="1:26" ht="16.5" hidden="1" thickTop="1" x14ac:dyDescent="0.25">
      <c r="A67" s="1">
        <v>190</v>
      </c>
      <c r="B67" s="362"/>
      <c r="C67" s="362"/>
      <c r="D67" s="362"/>
      <c r="E67" s="363"/>
      <c r="F67" s="364">
        <f t="shared" si="1"/>
        <v>0</v>
      </c>
      <c r="G67" s="365"/>
      <c r="H67" s="366"/>
      <c r="I67" s="366"/>
      <c r="J67" s="367"/>
      <c r="K67" s="368"/>
      <c r="L67" s="368"/>
      <c r="M67" s="368"/>
      <c r="N67" s="204"/>
      <c r="O67" s="369"/>
      <c r="P67" s="223"/>
      <c r="Q67" s="224"/>
      <c r="R67" s="225"/>
      <c r="S67" s="225"/>
      <c r="T67" s="225"/>
      <c r="U67" s="225"/>
      <c r="V67" s="225"/>
      <c r="W67" s="225"/>
      <c r="X67" s="226"/>
      <c r="Y67" s="225"/>
      <c r="Z67" s="225"/>
    </row>
    <row r="68" spans="1:26" ht="16.5" thickTop="1" x14ac:dyDescent="0.25">
      <c r="A68" s="370">
        <v>195</v>
      </c>
      <c r="B68" s="262" t="s">
        <v>108</v>
      </c>
      <c r="C68" s="127" t="s">
        <v>109</v>
      </c>
      <c r="D68" s="262"/>
      <c r="E68" s="317">
        <f>SUM(E69:E75)</f>
        <v>0</v>
      </c>
      <c r="F68" s="317">
        <f>SUM(F69:F75)</f>
        <v>0</v>
      </c>
      <c r="G68" s="318">
        <f t="shared" ref="G68:M68" si="9">SUM(G69:G75)</f>
        <v>0</v>
      </c>
      <c r="H68" s="319">
        <f>SUM(H69:H75)</f>
        <v>0</v>
      </c>
      <c r="I68" s="319">
        <f>SUM(I69:I75)</f>
        <v>0</v>
      </c>
      <c r="J68" s="320">
        <f>SUM(J69:J75)</f>
        <v>0</v>
      </c>
      <c r="K68" s="371" t="e">
        <f t="shared" si="9"/>
        <v>#REF!</v>
      </c>
      <c r="L68" s="371" t="e">
        <f t="shared" si="9"/>
        <v>#REF!</v>
      </c>
      <c r="M68" s="371" t="e">
        <f t="shared" si="9"/>
        <v>#REF!</v>
      </c>
      <c r="N68" s="204"/>
      <c r="O68" s="321" t="s">
        <v>109</v>
      </c>
      <c r="P68" s="372"/>
      <c r="Q68" s="224"/>
      <c r="R68" s="225"/>
      <c r="S68" s="225"/>
      <c r="T68" s="225"/>
      <c r="U68" s="225"/>
      <c r="V68" s="225"/>
      <c r="W68" s="225"/>
      <c r="X68" s="226"/>
      <c r="Y68" s="225"/>
      <c r="Z68" s="225"/>
    </row>
    <row r="69" spans="1:26" ht="15.75" x14ac:dyDescent="0.25">
      <c r="A69" s="373">
        <v>200</v>
      </c>
      <c r="B69" s="374" t="s">
        <v>110</v>
      </c>
      <c r="C69" s="374" t="s">
        <v>111</v>
      </c>
      <c r="D69" s="374"/>
      <c r="E69" s="375">
        <f>+[1]OTCHET!E482+[1]OTCHET!E483+[1]OTCHET!E486+[1]OTCHET!E487+[1]OTCHET!E490+[1]OTCHET!E491+[1]OTCHET!E495</f>
        <v>0</v>
      </c>
      <c r="F69" s="375">
        <f t="shared" si="1"/>
        <v>0</v>
      </c>
      <c r="G69" s="376">
        <f>+[1]OTCHET!G482+[1]OTCHET!G483+[1]OTCHET!G486+[1]OTCHET!G487+[1]OTCHET!G490+[1]OTCHET!G491+[1]OTCHET!G495</f>
        <v>0</v>
      </c>
      <c r="H69" s="377">
        <f>+[1]OTCHET!H482+[1]OTCHET!H483+[1]OTCHET!H486+[1]OTCHET!H487+[1]OTCHET!H490+[1]OTCHET!H491+[1]OTCHET!H495</f>
        <v>0</v>
      </c>
      <c r="I69" s="377">
        <f>+[1]OTCHET!I482+[1]OTCHET!I483+[1]OTCHET!I486+[1]OTCHET!I487+[1]OTCHET!I490+[1]OTCHET!I491+[1]OTCHET!I495</f>
        <v>0</v>
      </c>
      <c r="J69" s="378">
        <f>+[1]OTCHET!J482+[1]OTCHET!J483+[1]OTCHET!J486+[1]OTCHET!J487+[1]OTCHET!J490+[1]OTCHET!J491+[1]OTCHET!J495</f>
        <v>0</v>
      </c>
      <c r="K69" s="379" t="e">
        <f>+#REF!+#REF!+#REF!+#REF!+#REF!+#REF!+#REF!</f>
        <v>#REF!</v>
      </c>
      <c r="L69" s="379" t="e">
        <f>+#REF!+#REF!+#REF!+#REF!+#REF!+#REF!+#REF!</f>
        <v>#REF!</v>
      </c>
      <c r="M69" s="379" t="e">
        <f>+#REF!+#REF!+#REF!+#REF!+#REF!+#REF!+#REF!</f>
        <v>#REF!</v>
      </c>
      <c r="N69" s="204"/>
      <c r="O69" s="380" t="s">
        <v>111</v>
      </c>
      <c r="P69" s="381"/>
      <c r="Q69" s="224"/>
      <c r="R69" s="225"/>
      <c r="S69" s="225"/>
      <c r="T69" s="225"/>
      <c r="U69" s="225"/>
      <c r="V69" s="225"/>
      <c r="W69" s="225"/>
      <c r="X69" s="226"/>
      <c r="Y69" s="225"/>
      <c r="Z69" s="225"/>
    </row>
    <row r="70" spans="1:26" ht="15.75" x14ac:dyDescent="0.25">
      <c r="A70" s="373">
        <v>205</v>
      </c>
      <c r="B70" s="382" t="s">
        <v>112</v>
      </c>
      <c r="C70" s="382" t="s">
        <v>113</v>
      </c>
      <c r="D70" s="382"/>
      <c r="E70" s="383">
        <f>+[1]OTCHET!E484+[1]OTCHET!E485+[1]OTCHET!E488+[1]OTCHET!E489+[1]OTCHET!E492+[1]OTCHET!E493+[1]OTCHET!E494+[1]OTCHET!E496</f>
        <v>0</v>
      </c>
      <c r="F70" s="383">
        <f t="shared" si="1"/>
        <v>0</v>
      </c>
      <c r="G70" s="384">
        <f>+[1]OTCHET!G484+[1]OTCHET!G485+[1]OTCHET!G488+[1]OTCHET!G489+[1]OTCHET!G492+[1]OTCHET!G493+[1]OTCHET!G494+[1]OTCHET!G496</f>
        <v>0</v>
      </c>
      <c r="H70" s="385">
        <f>+[1]OTCHET!H484+[1]OTCHET!H485+[1]OTCHET!H488+[1]OTCHET!H489+[1]OTCHET!H492+[1]OTCHET!H493+[1]OTCHET!H494+[1]OTCHET!H496</f>
        <v>0</v>
      </c>
      <c r="I70" s="385">
        <f>+[1]OTCHET!I484+[1]OTCHET!I485+[1]OTCHET!I488+[1]OTCHET!I489+[1]OTCHET!I492+[1]OTCHET!I493+[1]OTCHET!I494+[1]OTCHET!I496</f>
        <v>0</v>
      </c>
      <c r="J70" s="386">
        <f>+[1]OTCHET!J484+[1]OTCHET!J485+[1]OTCHET!J488+[1]OTCHET!J489+[1]OTCHET!J492+[1]OTCHET!J493+[1]OTCHET!J494+[1]OTCHET!J496</f>
        <v>0</v>
      </c>
      <c r="K70" s="379" t="e">
        <f>+#REF!+#REF!+#REF!+#REF!+#REF!+#REF!+#REF!+#REF!</f>
        <v>#REF!</v>
      </c>
      <c r="L70" s="379" t="e">
        <f>+#REF!+#REF!+#REF!+#REF!+#REF!+#REF!+#REF!+#REF!</f>
        <v>#REF!</v>
      </c>
      <c r="M70" s="379" t="e">
        <f>+#REF!+#REF!+#REF!+#REF!+#REF!+#REF!+#REF!+#REF!</f>
        <v>#REF!</v>
      </c>
      <c r="N70" s="204"/>
      <c r="O70" s="387" t="s">
        <v>113</v>
      </c>
      <c r="P70" s="381"/>
      <c r="Q70" s="224"/>
      <c r="R70" s="225"/>
      <c r="S70" s="225"/>
      <c r="T70" s="225"/>
      <c r="U70" s="225"/>
      <c r="V70" s="225"/>
      <c r="W70" s="225"/>
      <c r="X70" s="226"/>
      <c r="Y70" s="225"/>
      <c r="Z70" s="225"/>
    </row>
    <row r="71" spans="1:26" ht="15.75" x14ac:dyDescent="0.25">
      <c r="A71" s="373">
        <v>210</v>
      </c>
      <c r="B71" s="382" t="s">
        <v>114</v>
      </c>
      <c r="C71" s="382" t="s">
        <v>115</v>
      </c>
      <c r="D71" s="382"/>
      <c r="E71" s="383">
        <f>+[1]OTCHET!E497</f>
        <v>0</v>
      </c>
      <c r="F71" s="383">
        <f t="shared" si="1"/>
        <v>0</v>
      </c>
      <c r="G71" s="384">
        <f>+[1]OTCHET!G497</f>
        <v>0</v>
      </c>
      <c r="H71" s="385">
        <f>+[1]OTCHET!H497</f>
        <v>0</v>
      </c>
      <c r="I71" s="385">
        <f>+[1]OTCHET!I497</f>
        <v>0</v>
      </c>
      <c r="J71" s="386">
        <f>+[1]OTCHET!J497</f>
        <v>0</v>
      </c>
      <c r="K71" s="379" t="e">
        <f>+#REF!</f>
        <v>#REF!</v>
      </c>
      <c r="L71" s="379" t="e">
        <f>+#REF!</f>
        <v>#REF!</v>
      </c>
      <c r="M71" s="379" t="e">
        <f>+#REF!</f>
        <v>#REF!</v>
      </c>
      <c r="N71" s="204"/>
      <c r="O71" s="387" t="s">
        <v>115</v>
      </c>
      <c r="P71" s="381"/>
      <c r="Q71" s="224"/>
      <c r="R71" s="225"/>
      <c r="S71" s="225"/>
      <c r="T71" s="225"/>
      <c r="U71" s="225"/>
      <c r="V71" s="225"/>
      <c r="W71" s="225"/>
      <c r="X71" s="226"/>
      <c r="Y71" s="225"/>
      <c r="Z71" s="225"/>
    </row>
    <row r="72" spans="1:26" ht="15.75" x14ac:dyDescent="0.25">
      <c r="A72" s="373">
        <v>215</v>
      </c>
      <c r="B72" s="382" t="s">
        <v>116</v>
      </c>
      <c r="C72" s="382" t="s">
        <v>117</v>
      </c>
      <c r="D72" s="382"/>
      <c r="E72" s="383">
        <f>+[1]OTCHET!E502</f>
        <v>0</v>
      </c>
      <c r="F72" s="383">
        <f t="shared" si="1"/>
        <v>0</v>
      </c>
      <c r="G72" s="384">
        <f>+[1]OTCHET!G502</f>
        <v>0</v>
      </c>
      <c r="H72" s="385">
        <f>+[1]OTCHET!H502</f>
        <v>0</v>
      </c>
      <c r="I72" s="385">
        <f>+[1]OTCHET!I502</f>
        <v>0</v>
      </c>
      <c r="J72" s="386">
        <f>+[1]OTCHET!J502</f>
        <v>0</v>
      </c>
      <c r="K72" s="379" t="e">
        <f>+#REF!</f>
        <v>#REF!</v>
      </c>
      <c r="L72" s="379" t="e">
        <f>+#REF!</f>
        <v>#REF!</v>
      </c>
      <c r="M72" s="379" t="e">
        <f>+#REF!</f>
        <v>#REF!</v>
      </c>
      <c r="N72" s="204"/>
      <c r="O72" s="387" t="s">
        <v>117</v>
      </c>
      <c r="P72" s="381"/>
      <c r="Q72" s="224"/>
      <c r="R72" s="225"/>
      <c r="S72" s="225"/>
      <c r="T72" s="225"/>
      <c r="U72" s="225"/>
      <c r="V72" s="225"/>
      <c r="W72" s="225"/>
      <c r="X72" s="226"/>
      <c r="Y72" s="225"/>
      <c r="Z72" s="225"/>
    </row>
    <row r="73" spans="1:26" ht="15.75" x14ac:dyDescent="0.25">
      <c r="A73" s="373">
        <v>220</v>
      </c>
      <c r="B73" s="382" t="s">
        <v>118</v>
      </c>
      <c r="C73" s="382" t="s">
        <v>119</v>
      </c>
      <c r="D73" s="382"/>
      <c r="E73" s="383">
        <f>+[1]OTCHET!E542</f>
        <v>0</v>
      </c>
      <c r="F73" s="383">
        <f t="shared" si="1"/>
        <v>0</v>
      </c>
      <c r="G73" s="384">
        <f>+[1]OTCHET!G542</f>
        <v>0</v>
      </c>
      <c r="H73" s="385">
        <f>+[1]OTCHET!H542</f>
        <v>0</v>
      </c>
      <c r="I73" s="385">
        <f>+[1]OTCHET!I542</f>
        <v>0</v>
      </c>
      <c r="J73" s="386">
        <f>+[1]OTCHET!J542</f>
        <v>0</v>
      </c>
      <c r="K73" s="379" t="e">
        <f>+#REF!</f>
        <v>#REF!</v>
      </c>
      <c r="L73" s="379" t="e">
        <f>+#REF!</f>
        <v>#REF!</v>
      </c>
      <c r="M73" s="379" t="e">
        <f>+#REF!</f>
        <v>#REF!</v>
      </c>
      <c r="N73" s="204"/>
      <c r="O73" s="387" t="s">
        <v>119</v>
      </c>
      <c r="P73" s="381"/>
      <c r="Q73" s="224"/>
      <c r="R73" s="225"/>
      <c r="S73" s="225"/>
      <c r="T73" s="225"/>
      <c r="U73" s="225"/>
      <c r="V73" s="225"/>
      <c r="W73" s="225"/>
      <c r="X73" s="226"/>
      <c r="Y73" s="225"/>
      <c r="Z73" s="225"/>
    </row>
    <row r="74" spans="1:26" ht="15.75" x14ac:dyDescent="0.25">
      <c r="A74" s="373">
        <v>230</v>
      </c>
      <c r="B74" s="388" t="s">
        <v>120</v>
      </c>
      <c r="C74" s="388" t="s">
        <v>121</v>
      </c>
      <c r="D74" s="388"/>
      <c r="E74" s="383">
        <f>+[1]OTCHET!E581+[1]OTCHET!E582</f>
        <v>0</v>
      </c>
      <c r="F74" s="383">
        <f t="shared" si="1"/>
        <v>0</v>
      </c>
      <c r="G74" s="384">
        <f>+[1]OTCHET!G581+[1]OTCHET!G582</f>
        <v>0</v>
      </c>
      <c r="H74" s="385">
        <f>+[1]OTCHET!H581+[1]OTCHET!H582</f>
        <v>0</v>
      </c>
      <c r="I74" s="385">
        <f>+[1]OTCHET!I581+[1]OTCHET!I582</f>
        <v>0</v>
      </c>
      <c r="J74" s="386">
        <f>+[1]OTCHET!J581+[1]OTCHET!J582</f>
        <v>0</v>
      </c>
      <c r="K74" s="379" t="e">
        <f>+#REF!+#REF!</f>
        <v>#REF!</v>
      </c>
      <c r="L74" s="379" t="e">
        <f>+#REF!+#REF!</f>
        <v>#REF!</v>
      </c>
      <c r="M74" s="379" t="e">
        <f>+#REF!+#REF!</f>
        <v>#REF!</v>
      </c>
      <c r="N74" s="204"/>
      <c r="O74" s="387" t="s">
        <v>121</v>
      </c>
      <c r="P74" s="381"/>
      <c r="Q74" s="224"/>
      <c r="R74" s="225"/>
      <c r="S74" s="225"/>
      <c r="T74" s="225"/>
      <c r="U74" s="225"/>
      <c r="V74" s="225"/>
      <c r="W74" s="225"/>
      <c r="X74" s="226"/>
      <c r="Y74" s="225"/>
      <c r="Z74" s="225"/>
    </row>
    <row r="75" spans="1:26" ht="15.75" x14ac:dyDescent="0.25">
      <c r="A75" s="373">
        <v>235</v>
      </c>
      <c r="B75" s="389" t="s">
        <v>122</v>
      </c>
      <c r="C75" s="389" t="s">
        <v>123</v>
      </c>
      <c r="D75" s="389"/>
      <c r="E75" s="390">
        <f>+[1]OTCHET!E583+[1]OTCHET!E584+[1]OTCHET!E585</f>
        <v>0</v>
      </c>
      <c r="F75" s="390">
        <f t="shared" si="1"/>
        <v>0</v>
      </c>
      <c r="G75" s="391">
        <f>+[1]OTCHET!G583+[1]OTCHET!G584+[1]OTCHET!G585</f>
        <v>0</v>
      </c>
      <c r="H75" s="392">
        <f>+[1]OTCHET!H583+[1]OTCHET!H584+[1]OTCHET!H585</f>
        <v>0</v>
      </c>
      <c r="I75" s="392">
        <f>+[1]OTCHET!I583+[1]OTCHET!I584+[1]OTCHET!I585</f>
        <v>0</v>
      </c>
      <c r="J75" s="393">
        <f>+[1]OTCHET!J583+[1]OTCHET!J584+[1]OTCHET!J585</f>
        <v>0</v>
      </c>
      <c r="K75" s="379" t="e">
        <f>+#REF!+#REF!+#REF!</f>
        <v>#REF!</v>
      </c>
      <c r="L75" s="379" t="e">
        <f>+#REF!+#REF!+#REF!</f>
        <v>#REF!</v>
      </c>
      <c r="M75" s="379" t="e">
        <f>+#REF!+#REF!+#REF!</f>
        <v>#REF!</v>
      </c>
      <c r="N75" s="204"/>
      <c r="O75" s="394" t="s">
        <v>123</v>
      </c>
      <c r="P75" s="381"/>
      <c r="Q75" s="224"/>
      <c r="R75" s="225"/>
      <c r="S75" s="225"/>
      <c r="T75" s="225"/>
      <c r="U75" s="225"/>
      <c r="V75" s="225"/>
      <c r="W75" s="225"/>
      <c r="X75" s="226"/>
      <c r="Y75" s="225"/>
      <c r="Z75" s="225"/>
    </row>
    <row r="76" spans="1:26" ht="15.75" x14ac:dyDescent="0.25">
      <c r="A76" s="373">
        <v>240</v>
      </c>
      <c r="B76" s="256" t="s">
        <v>124</v>
      </c>
      <c r="C76" s="257" t="s">
        <v>125</v>
      </c>
      <c r="D76" s="256"/>
      <c r="E76" s="307">
        <f>[1]OTCHET!E461</f>
        <v>0</v>
      </c>
      <c r="F76" s="307">
        <f t="shared" si="1"/>
        <v>0</v>
      </c>
      <c r="G76" s="308">
        <f>[1]OTCHET!G461</f>
        <v>0</v>
      </c>
      <c r="H76" s="309">
        <f>[1]OTCHET!H461</f>
        <v>0</v>
      </c>
      <c r="I76" s="309">
        <f>[1]OTCHET!I461</f>
        <v>0</v>
      </c>
      <c r="J76" s="310">
        <f>[1]OTCHET!J461</f>
        <v>0</v>
      </c>
      <c r="K76" s="379" t="e">
        <f>#REF!</f>
        <v>#REF!</v>
      </c>
      <c r="L76" s="379" t="e">
        <f>#REF!</f>
        <v>#REF!</v>
      </c>
      <c r="M76" s="379" t="e">
        <f>#REF!</f>
        <v>#REF!</v>
      </c>
      <c r="N76" s="204"/>
      <c r="O76" s="311" t="s">
        <v>125</v>
      </c>
      <c r="P76" s="381"/>
      <c r="Q76" s="224"/>
      <c r="R76" s="225"/>
      <c r="S76" s="225"/>
      <c r="T76" s="225"/>
      <c r="U76" s="225"/>
      <c r="V76" s="225"/>
      <c r="W76" s="225"/>
      <c r="X76" s="226"/>
      <c r="Y76" s="225"/>
      <c r="Z76" s="225"/>
    </row>
    <row r="77" spans="1:26" ht="15.75" x14ac:dyDescent="0.25">
      <c r="A77" s="373">
        <v>245</v>
      </c>
      <c r="B77" s="262" t="s">
        <v>126</v>
      </c>
      <c r="C77" s="127" t="s">
        <v>127</v>
      </c>
      <c r="D77" s="262"/>
      <c r="E77" s="317">
        <f>SUM(E78:E83)</f>
        <v>0</v>
      </c>
      <c r="F77" s="317">
        <f>SUM(F78:F83)</f>
        <v>0</v>
      </c>
      <c r="G77" s="318">
        <f t="shared" ref="G77:M77" si="10">SUM(G78:G83)</f>
        <v>0</v>
      </c>
      <c r="H77" s="319">
        <f>SUM(H78:H83)</f>
        <v>0</v>
      </c>
      <c r="I77" s="319">
        <f>SUM(I78:I83)</f>
        <v>0</v>
      </c>
      <c r="J77" s="320">
        <f>SUM(J78:J83)</f>
        <v>0</v>
      </c>
      <c r="K77" s="395">
        <f t="shared" si="10"/>
        <v>0</v>
      </c>
      <c r="L77" s="395">
        <f t="shared" si="10"/>
        <v>0</v>
      </c>
      <c r="M77" s="395">
        <f t="shared" si="10"/>
        <v>0</v>
      </c>
      <c r="N77" s="204"/>
      <c r="O77" s="321" t="s">
        <v>127</v>
      </c>
      <c r="P77" s="381"/>
      <c r="Q77" s="224"/>
      <c r="R77" s="225"/>
      <c r="S77" s="225"/>
      <c r="T77" s="225"/>
      <c r="U77" s="225"/>
      <c r="V77" s="225"/>
      <c r="W77" s="225"/>
      <c r="X77" s="226"/>
      <c r="Y77" s="225"/>
      <c r="Z77" s="225"/>
    </row>
    <row r="78" spans="1:26" ht="15.75" x14ac:dyDescent="0.25">
      <c r="A78" s="373">
        <v>250</v>
      </c>
      <c r="B78" s="374" t="s">
        <v>128</v>
      </c>
      <c r="C78" s="374" t="s">
        <v>129</v>
      </c>
      <c r="D78" s="374"/>
      <c r="E78" s="375">
        <f>+[1]OTCHET!E466+[1]OTCHET!E469</f>
        <v>0</v>
      </c>
      <c r="F78" s="375">
        <f t="shared" si="1"/>
        <v>0</v>
      </c>
      <c r="G78" s="376">
        <f>+[1]OTCHET!G466+[1]OTCHET!G469</f>
        <v>0</v>
      </c>
      <c r="H78" s="377">
        <f>+[1]OTCHET!H466+[1]OTCHET!H469</f>
        <v>0</v>
      </c>
      <c r="I78" s="377">
        <f>+[1]OTCHET!I466+[1]OTCHET!I469</f>
        <v>0</v>
      </c>
      <c r="J78" s="378">
        <f>+[1]OTCHET!J466+[1]OTCHET!J469</f>
        <v>0</v>
      </c>
      <c r="K78" s="395"/>
      <c r="L78" s="395"/>
      <c r="M78" s="395"/>
      <c r="N78" s="204"/>
      <c r="O78" s="380" t="s">
        <v>129</v>
      </c>
      <c r="P78" s="381"/>
      <c r="Q78" s="224"/>
      <c r="R78" s="225"/>
      <c r="S78" s="225"/>
      <c r="T78" s="225"/>
      <c r="U78" s="225"/>
      <c r="V78" s="225"/>
      <c r="W78" s="225"/>
      <c r="X78" s="226"/>
      <c r="Y78" s="225"/>
      <c r="Z78" s="225"/>
    </row>
    <row r="79" spans="1:26" ht="15.75" x14ac:dyDescent="0.25">
      <c r="A79" s="373">
        <v>260</v>
      </c>
      <c r="B79" s="382" t="s">
        <v>130</v>
      </c>
      <c r="C79" s="382" t="s">
        <v>131</v>
      </c>
      <c r="D79" s="382"/>
      <c r="E79" s="383">
        <f>+[1]OTCHET!E467+[1]OTCHET!E470</f>
        <v>0</v>
      </c>
      <c r="F79" s="383">
        <f t="shared" si="1"/>
        <v>0</v>
      </c>
      <c r="G79" s="384">
        <f>+[1]OTCHET!G467+[1]OTCHET!G470</f>
        <v>0</v>
      </c>
      <c r="H79" s="385">
        <f>+[1]OTCHET!H467+[1]OTCHET!H470</f>
        <v>0</v>
      </c>
      <c r="I79" s="385">
        <f>+[1]OTCHET!I467+[1]OTCHET!I470</f>
        <v>0</v>
      </c>
      <c r="J79" s="386">
        <f>+[1]OTCHET!J467+[1]OTCHET!J470</f>
        <v>0</v>
      </c>
      <c r="K79" s="395"/>
      <c r="L79" s="395"/>
      <c r="M79" s="395"/>
      <c r="N79" s="204"/>
      <c r="O79" s="387" t="s">
        <v>131</v>
      </c>
      <c r="P79" s="381"/>
      <c r="Q79" s="224"/>
      <c r="R79" s="225"/>
      <c r="S79" s="225"/>
      <c r="T79" s="225"/>
      <c r="U79" s="225"/>
      <c r="V79" s="225"/>
      <c r="W79" s="225"/>
      <c r="X79" s="226"/>
      <c r="Y79" s="225"/>
      <c r="Z79" s="225"/>
    </row>
    <row r="80" spans="1:26" ht="15.75" x14ac:dyDescent="0.25">
      <c r="A80" s="373">
        <v>265</v>
      </c>
      <c r="B80" s="382" t="s">
        <v>132</v>
      </c>
      <c r="C80" s="382" t="s">
        <v>133</v>
      </c>
      <c r="D80" s="382"/>
      <c r="E80" s="383">
        <f>[1]OTCHET!E471</f>
        <v>0</v>
      </c>
      <c r="F80" s="383">
        <f t="shared" si="1"/>
        <v>0</v>
      </c>
      <c r="G80" s="384">
        <f>[1]OTCHET!G471</f>
        <v>0</v>
      </c>
      <c r="H80" s="385">
        <f>[1]OTCHET!H471</f>
        <v>0</v>
      </c>
      <c r="I80" s="385">
        <f>[1]OTCHET!I471</f>
        <v>0</v>
      </c>
      <c r="J80" s="386">
        <f>[1]OTCHET!J471</f>
        <v>0</v>
      </c>
      <c r="K80" s="395"/>
      <c r="L80" s="395"/>
      <c r="M80" s="395"/>
      <c r="N80" s="204"/>
      <c r="O80" s="387" t="s">
        <v>133</v>
      </c>
      <c r="P80" s="381"/>
      <c r="Q80" s="224"/>
      <c r="R80" s="225"/>
      <c r="S80" s="225"/>
      <c r="T80" s="225"/>
      <c r="U80" s="225"/>
      <c r="V80" s="225"/>
      <c r="W80" s="225"/>
      <c r="X80" s="226"/>
      <c r="Y80" s="225"/>
      <c r="Z80" s="225"/>
    </row>
    <row r="81" spans="1:26" ht="15.75" hidden="1" customHeight="1" x14ac:dyDescent="0.25">
      <c r="A81" s="373"/>
      <c r="B81" s="382"/>
      <c r="C81" s="382"/>
      <c r="D81" s="382"/>
      <c r="E81" s="383"/>
      <c r="F81" s="383">
        <f t="shared" si="1"/>
        <v>0</v>
      </c>
      <c r="G81" s="384"/>
      <c r="H81" s="385"/>
      <c r="I81" s="385"/>
      <c r="J81" s="386"/>
      <c r="K81" s="395"/>
      <c r="L81" s="395"/>
      <c r="M81" s="395"/>
      <c r="N81" s="204"/>
      <c r="O81" s="387"/>
      <c r="P81" s="381"/>
      <c r="Q81" s="224"/>
      <c r="R81" s="225"/>
      <c r="S81" s="225"/>
      <c r="T81" s="225"/>
      <c r="U81" s="225"/>
      <c r="V81" s="225"/>
      <c r="W81" s="225"/>
      <c r="X81" s="226"/>
      <c r="Y81" s="225"/>
      <c r="Z81" s="225"/>
    </row>
    <row r="82" spans="1:26" ht="15.75" x14ac:dyDescent="0.25">
      <c r="A82" s="373">
        <v>270</v>
      </c>
      <c r="B82" s="382" t="s">
        <v>134</v>
      </c>
      <c r="C82" s="382" t="s">
        <v>135</v>
      </c>
      <c r="D82" s="382"/>
      <c r="E82" s="383">
        <f>+[1]OTCHET!E479</f>
        <v>0</v>
      </c>
      <c r="F82" s="383">
        <f t="shared" si="1"/>
        <v>0</v>
      </c>
      <c r="G82" s="384">
        <f>+[1]OTCHET!G479</f>
        <v>0</v>
      </c>
      <c r="H82" s="385">
        <f>+[1]OTCHET!H479</f>
        <v>0</v>
      </c>
      <c r="I82" s="385">
        <f>+[1]OTCHET!I479</f>
        <v>0</v>
      </c>
      <c r="J82" s="386">
        <f>+[1]OTCHET!J479</f>
        <v>0</v>
      </c>
      <c r="K82" s="395"/>
      <c r="L82" s="395"/>
      <c r="M82" s="395"/>
      <c r="N82" s="204"/>
      <c r="O82" s="387" t="s">
        <v>135</v>
      </c>
      <c r="P82" s="381"/>
      <c r="Q82" s="224"/>
      <c r="R82" s="225"/>
      <c r="S82" s="225"/>
      <c r="T82" s="225"/>
      <c r="U82" s="225"/>
      <c r="V82" s="225"/>
      <c r="W82" s="225"/>
      <c r="X82" s="226"/>
      <c r="Y82" s="225"/>
      <c r="Z82" s="225"/>
    </row>
    <row r="83" spans="1:26" ht="15.75" x14ac:dyDescent="0.25">
      <c r="A83" s="373">
        <v>275</v>
      </c>
      <c r="B83" s="396" t="s">
        <v>136</v>
      </c>
      <c r="C83" s="396" t="s">
        <v>137</v>
      </c>
      <c r="D83" s="396"/>
      <c r="E83" s="390">
        <f>+[1]OTCHET!E480</f>
        <v>0</v>
      </c>
      <c r="F83" s="390">
        <f t="shared" si="1"/>
        <v>0</v>
      </c>
      <c r="G83" s="391">
        <f>+[1]OTCHET!G480</f>
        <v>0</v>
      </c>
      <c r="H83" s="392">
        <f>+[1]OTCHET!H480</f>
        <v>0</v>
      </c>
      <c r="I83" s="392">
        <f>+[1]OTCHET!I480</f>
        <v>0</v>
      </c>
      <c r="J83" s="393">
        <f>+[1]OTCHET!J480</f>
        <v>0</v>
      </c>
      <c r="K83" s="395"/>
      <c r="L83" s="395"/>
      <c r="M83" s="395"/>
      <c r="N83" s="204"/>
      <c r="O83" s="394" t="s">
        <v>137</v>
      </c>
      <c r="P83" s="381"/>
      <c r="Q83" s="224"/>
      <c r="R83" s="225"/>
      <c r="S83" s="225"/>
      <c r="T83" s="225"/>
      <c r="U83" s="225"/>
      <c r="V83" s="225"/>
      <c r="W83" s="225"/>
      <c r="X83" s="226"/>
      <c r="Y83" s="225"/>
      <c r="Z83" s="225"/>
    </row>
    <row r="84" spans="1:26" ht="15.75" x14ac:dyDescent="0.25">
      <c r="A84" s="373">
        <v>280</v>
      </c>
      <c r="B84" s="256" t="s">
        <v>138</v>
      </c>
      <c r="C84" s="257" t="s">
        <v>139</v>
      </c>
      <c r="D84" s="256"/>
      <c r="E84" s="307">
        <f>[1]OTCHET!E535</f>
        <v>0</v>
      </c>
      <c r="F84" s="307">
        <f t="shared" si="1"/>
        <v>0</v>
      </c>
      <c r="G84" s="308">
        <f>[1]OTCHET!G535</f>
        <v>0</v>
      </c>
      <c r="H84" s="309">
        <f>[1]OTCHET!H535</f>
        <v>0</v>
      </c>
      <c r="I84" s="309">
        <f>[1]OTCHET!I535</f>
        <v>0</v>
      </c>
      <c r="J84" s="310">
        <f>[1]OTCHET!J535</f>
        <v>0</v>
      </c>
      <c r="K84" s="395"/>
      <c r="L84" s="395"/>
      <c r="M84" s="395"/>
      <c r="N84" s="204"/>
      <c r="O84" s="311" t="s">
        <v>139</v>
      </c>
      <c r="P84" s="381"/>
      <c r="Q84" s="224"/>
      <c r="R84" s="225"/>
      <c r="S84" s="225"/>
      <c r="T84" s="225"/>
      <c r="U84" s="225"/>
      <c r="V84" s="225"/>
      <c r="W84" s="225"/>
      <c r="X84" s="226"/>
      <c r="Y84" s="225"/>
      <c r="Z84" s="225"/>
    </row>
    <row r="85" spans="1:26" ht="15.75" x14ac:dyDescent="0.25">
      <c r="A85" s="373">
        <v>285</v>
      </c>
      <c r="B85" s="271" t="s">
        <v>140</v>
      </c>
      <c r="C85" s="270" t="s">
        <v>141</v>
      </c>
      <c r="D85" s="271"/>
      <c r="E85" s="312">
        <f>[1]OTCHET!E536</f>
        <v>0</v>
      </c>
      <c r="F85" s="312">
        <f t="shared" si="1"/>
        <v>0</v>
      </c>
      <c r="G85" s="313">
        <f>[1]OTCHET!G536</f>
        <v>0</v>
      </c>
      <c r="H85" s="314">
        <f>[1]OTCHET!H536</f>
        <v>0</v>
      </c>
      <c r="I85" s="314">
        <f>[1]OTCHET!I536</f>
        <v>0</v>
      </c>
      <c r="J85" s="315">
        <f>[1]OTCHET!J536</f>
        <v>0</v>
      </c>
      <c r="K85" s="395"/>
      <c r="L85" s="395"/>
      <c r="M85" s="395"/>
      <c r="N85" s="204"/>
      <c r="O85" s="316" t="s">
        <v>141</v>
      </c>
      <c r="P85" s="381"/>
      <c r="Q85" s="224"/>
      <c r="R85" s="225"/>
      <c r="S85" s="225"/>
      <c r="T85" s="225"/>
      <c r="U85" s="225"/>
      <c r="V85" s="225"/>
      <c r="W85" s="225"/>
      <c r="X85" s="226"/>
      <c r="Y85" s="225"/>
      <c r="Z85" s="225"/>
    </row>
    <row r="86" spans="1:26" ht="15.75" x14ac:dyDescent="0.25">
      <c r="A86" s="373">
        <v>290</v>
      </c>
      <c r="B86" s="262" t="s">
        <v>142</v>
      </c>
      <c r="C86" s="127" t="s">
        <v>143</v>
      </c>
      <c r="D86" s="262"/>
      <c r="E86" s="317">
        <f>+E87+E88</f>
        <v>0</v>
      </c>
      <c r="F86" s="317">
        <f>+F87+F88</f>
        <v>-23028318</v>
      </c>
      <c r="G86" s="318">
        <f t="shared" ref="G86:M86" si="11">+G87+G88</f>
        <v>-23028318</v>
      </c>
      <c r="H86" s="319">
        <f>+H87+H88</f>
        <v>0</v>
      </c>
      <c r="I86" s="319">
        <f>+I87+I88</f>
        <v>0</v>
      </c>
      <c r="J86" s="320">
        <f>+J87+J88</f>
        <v>0</v>
      </c>
      <c r="K86" s="395">
        <f t="shared" si="11"/>
        <v>0</v>
      </c>
      <c r="L86" s="395">
        <f t="shared" si="11"/>
        <v>0</v>
      </c>
      <c r="M86" s="395">
        <f t="shared" si="11"/>
        <v>0</v>
      </c>
      <c r="N86" s="204"/>
      <c r="O86" s="321" t="s">
        <v>143</v>
      </c>
      <c r="P86" s="381"/>
      <c r="Q86" s="224"/>
      <c r="R86" s="225"/>
      <c r="S86" s="225"/>
      <c r="T86" s="225"/>
      <c r="U86" s="225"/>
      <c r="V86" s="225"/>
      <c r="W86" s="225"/>
      <c r="X86" s="226"/>
      <c r="Y86" s="225"/>
      <c r="Z86" s="225"/>
    </row>
    <row r="87" spans="1:26" ht="15.75" x14ac:dyDescent="0.25">
      <c r="A87" s="373">
        <v>295</v>
      </c>
      <c r="B87" s="374" t="s">
        <v>144</v>
      </c>
      <c r="C87" s="374" t="s">
        <v>145</v>
      </c>
      <c r="D87" s="397"/>
      <c r="E87" s="375">
        <f>+[1]OTCHET!E503+[1]OTCHET!E512+[1]OTCHET!E516+[1]OTCHET!E543</f>
        <v>0</v>
      </c>
      <c r="F87" s="375">
        <f t="shared" si="1"/>
        <v>0</v>
      </c>
      <c r="G87" s="376">
        <f>+[1]OTCHET!G503+[1]OTCHET!G512+[1]OTCHET!G516+[1]OTCHET!G543</f>
        <v>0</v>
      </c>
      <c r="H87" s="377">
        <f>+[1]OTCHET!H503+[1]OTCHET!H512+[1]OTCHET!H516+[1]OTCHET!H543</f>
        <v>0</v>
      </c>
      <c r="I87" s="377">
        <f>+[1]OTCHET!I503+[1]OTCHET!I512+[1]OTCHET!I516+[1]OTCHET!I543</f>
        <v>0</v>
      </c>
      <c r="J87" s="378">
        <f>+[1]OTCHET!J503+[1]OTCHET!J512+[1]OTCHET!J516+[1]OTCHET!J543</f>
        <v>0</v>
      </c>
      <c r="K87" s="395"/>
      <c r="L87" s="395"/>
      <c r="M87" s="395"/>
      <c r="N87" s="204"/>
      <c r="O87" s="380" t="s">
        <v>145</v>
      </c>
      <c r="P87" s="381"/>
      <c r="Q87" s="224"/>
      <c r="R87" s="225"/>
      <c r="S87" s="225"/>
      <c r="T87" s="225"/>
      <c r="U87" s="225"/>
      <c r="V87" s="225"/>
      <c r="W87" s="225"/>
      <c r="X87" s="226"/>
      <c r="Y87" s="225"/>
      <c r="Z87" s="225"/>
    </row>
    <row r="88" spans="1:26" ht="15.75" x14ac:dyDescent="0.25">
      <c r="A88" s="373">
        <v>300</v>
      </c>
      <c r="B88" s="396" t="s">
        <v>146</v>
      </c>
      <c r="C88" s="396" t="s">
        <v>147</v>
      </c>
      <c r="D88" s="398"/>
      <c r="E88" s="390">
        <f>+[1]OTCHET!E521+[1]OTCHET!E524+[1]OTCHET!E544</f>
        <v>0</v>
      </c>
      <c r="F88" s="390">
        <f t="shared" si="1"/>
        <v>-23028318</v>
      </c>
      <c r="G88" s="391">
        <f>+[1]OTCHET!G521+[1]OTCHET!G524+[1]OTCHET!G544</f>
        <v>-23028318</v>
      </c>
      <c r="H88" s="392">
        <f>+[1]OTCHET!H521+[1]OTCHET!H524+[1]OTCHET!H544</f>
        <v>0</v>
      </c>
      <c r="I88" s="392">
        <f>+[1]OTCHET!I521+[1]OTCHET!I524+[1]OTCHET!I544</f>
        <v>0</v>
      </c>
      <c r="J88" s="393">
        <f>+[1]OTCHET!J521+[1]OTCHET!J524+[1]OTCHET!J544</f>
        <v>0</v>
      </c>
      <c r="K88" s="395"/>
      <c r="L88" s="395"/>
      <c r="M88" s="395"/>
      <c r="N88" s="204"/>
      <c r="O88" s="394" t="s">
        <v>147</v>
      </c>
      <c r="P88" s="381"/>
      <c r="Q88" s="224"/>
      <c r="R88" s="225"/>
      <c r="S88" s="225"/>
      <c r="T88" s="225"/>
      <c r="U88" s="225"/>
      <c r="V88" s="225"/>
      <c r="W88" s="225"/>
      <c r="X88" s="226"/>
      <c r="Y88" s="225"/>
      <c r="Z88" s="225"/>
    </row>
    <row r="89" spans="1:26" ht="15.75" x14ac:dyDescent="0.25">
      <c r="A89" s="373">
        <v>310</v>
      </c>
      <c r="B89" s="256" t="s">
        <v>148</v>
      </c>
      <c r="C89" s="257" t="s">
        <v>149</v>
      </c>
      <c r="D89" s="399"/>
      <c r="E89" s="307">
        <f>[1]OTCHET!E531</f>
        <v>0</v>
      </c>
      <c r="F89" s="307">
        <f t="shared" ref="F89:F96" si="12">+G89+H89+I89+J89</f>
        <v>0</v>
      </c>
      <c r="G89" s="308">
        <f>[1]OTCHET!G531</f>
        <v>0</v>
      </c>
      <c r="H89" s="309">
        <f>[1]OTCHET!H531</f>
        <v>0</v>
      </c>
      <c r="I89" s="309">
        <f>[1]OTCHET!I531</f>
        <v>0</v>
      </c>
      <c r="J89" s="310">
        <f>[1]OTCHET!J531</f>
        <v>0</v>
      </c>
      <c r="K89" s="395"/>
      <c r="L89" s="395"/>
      <c r="M89" s="395"/>
      <c r="N89" s="204"/>
      <c r="O89" s="311" t="s">
        <v>149</v>
      </c>
      <c r="P89" s="381"/>
      <c r="Q89" s="224"/>
      <c r="R89" s="225"/>
      <c r="S89" s="225"/>
      <c r="T89" s="225"/>
      <c r="U89" s="225"/>
      <c r="V89" s="225"/>
      <c r="W89" s="225"/>
      <c r="X89" s="226"/>
      <c r="Y89" s="225"/>
      <c r="Z89" s="225"/>
    </row>
    <row r="90" spans="1:26" ht="15.75" x14ac:dyDescent="0.25">
      <c r="A90" s="373">
        <v>320</v>
      </c>
      <c r="B90" s="271" t="s">
        <v>150</v>
      </c>
      <c r="C90" s="270" t="s">
        <v>151</v>
      </c>
      <c r="D90" s="271"/>
      <c r="E90" s="312">
        <f>+[1]OTCHET!E567+[1]OTCHET!E568+[1]OTCHET!E569+[1]OTCHET!E570+[1]OTCHET!E571+[1]OTCHET!E572</f>
        <v>0</v>
      </c>
      <c r="F90" s="312">
        <f t="shared" si="12"/>
        <v>603826</v>
      </c>
      <c r="G90" s="313">
        <f>+[1]OTCHET!G567+[1]OTCHET!G568+[1]OTCHET!G569+[1]OTCHET!G570+[1]OTCHET!G571+[1]OTCHET!G572</f>
        <v>603826</v>
      </c>
      <c r="H90" s="314">
        <f>+[1]OTCHET!H567+[1]OTCHET!H568+[1]OTCHET!H569+[1]OTCHET!H570+[1]OTCHET!H571+[1]OTCHET!H572</f>
        <v>0</v>
      </c>
      <c r="I90" s="314">
        <f>+[1]OTCHET!I567+[1]OTCHET!I568+[1]OTCHET!I569+[1]OTCHET!I570+[1]OTCHET!I571+[1]OTCHET!I572</f>
        <v>0</v>
      </c>
      <c r="J90" s="315">
        <f>+[1]OTCHET!J567+[1]OTCHET!J568+[1]OTCHET!J569+[1]OTCHET!J570+[1]OTCHET!J571+[1]OTCHET!J572</f>
        <v>0</v>
      </c>
      <c r="K90" s="395"/>
      <c r="L90" s="395"/>
      <c r="M90" s="395"/>
      <c r="N90" s="204"/>
      <c r="O90" s="316" t="s">
        <v>151</v>
      </c>
      <c r="P90" s="381"/>
      <c r="Q90" s="224"/>
      <c r="R90" s="225"/>
      <c r="S90" s="225"/>
      <c r="T90" s="225"/>
      <c r="U90" s="225"/>
      <c r="V90" s="225"/>
      <c r="W90" s="225"/>
      <c r="X90" s="226"/>
      <c r="Y90" s="225"/>
      <c r="Z90" s="225"/>
    </row>
    <row r="91" spans="1:26" ht="15.75" x14ac:dyDescent="0.25">
      <c r="A91" s="373">
        <v>330</v>
      </c>
      <c r="B91" s="400" t="s">
        <v>152</v>
      </c>
      <c r="C91" s="400" t="s">
        <v>153</v>
      </c>
      <c r="D91" s="400"/>
      <c r="E91" s="176">
        <f>+[1]OTCHET!E573+[1]OTCHET!E574+[1]OTCHET!E575+[1]OTCHET!E576+[1]OTCHET!E577+[1]OTCHET!E578+[1]OTCHET!E579</f>
        <v>0</v>
      </c>
      <c r="F91" s="176">
        <f t="shared" si="12"/>
        <v>-649262</v>
      </c>
      <c r="G91" s="177">
        <f>+[1]OTCHET!G573+[1]OTCHET!G574+[1]OTCHET!G575+[1]OTCHET!G576+[1]OTCHET!G577+[1]OTCHET!G578+[1]OTCHET!G579</f>
        <v>-649262</v>
      </c>
      <c r="H91" s="178">
        <f>+[1]OTCHET!H573+[1]OTCHET!H574+[1]OTCHET!H575+[1]OTCHET!H576+[1]OTCHET!H577+[1]OTCHET!H578+[1]OTCHET!H579</f>
        <v>0</v>
      </c>
      <c r="I91" s="178">
        <f>+[1]OTCHET!I573+[1]OTCHET!I574+[1]OTCHET!I575+[1]OTCHET!I576+[1]OTCHET!I577+[1]OTCHET!I578+[1]OTCHET!I579</f>
        <v>0</v>
      </c>
      <c r="J91" s="179">
        <f>+[1]OTCHET!J573+[1]OTCHET!J574+[1]OTCHET!J575+[1]OTCHET!J576+[1]OTCHET!J577+[1]OTCHET!J578+[1]OTCHET!J579</f>
        <v>0</v>
      </c>
      <c r="K91" s="401"/>
      <c r="L91" s="401"/>
      <c r="M91" s="401"/>
      <c r="N91" s="204"/>
      <c r="O91" s="180" t="s">
        <v>153</v>
      </c>
      <c r="P91" s="381"/>
      <c r="Q91" s="224"/>
      <c r="R91" s="225"/>
      <c r="S91" s="225"/>
      <c r="T91" s="225"/>
      <c r="U91" s="225"/>
      <c r="V91" s="225"/>
      <c r="W91" s="225"/>
      <c r="X91" s="226"/>
      <c r="Y91" s="225"/>
      <c r="Z91" s="225"/>
    </row>
    <row r="92" spans="1:26" ht="15.75" x14ac:dyDescent="0.25">
      <c r="A92" s="373">
        <v>335</v>
      </c>
      <c r="B92" s="270" t="s">
        <v>154</v>
      </c>
      <c r="C92" s="270" t="s">
        <v>155</v>
      </c>
      <c r="D92" s="400"/>
      <c r="E92" s="176">
        <f>+[1]OTCHET!E580</f>
        <v>0</v>
      </c>
      <c r="F92" s="176">
        <f t="shared" si="12"/>
        <v>0</v>
      </c>
      <c r="G92" s="177">
        <f>+[1]OTCHET!G580</f>
        <v>0</v>
      </c>
      <c r="H92" s="178">
        <f>+[1]OTCHET!H580</f>
        <v>0</v>
      </c>
      <c r="I92" s="178">
        <f>+[1]OTCHET!I580</f>
        <v>0</v>
      </c>
      <c r="J92" s="179">
        <f>+[1]OTCHET!J580</f>
        <v>0</v>
      </c>
      <c r="K92" s="401"/>
      <c r="L92" s="401"/>
      <c r="M92" s="401"/>
      <c r="N92" s="204"/>
      <c r="O92" s="180" t="s">
        <v>155</v>
      </c>
      <c r="P92" s="381"/>
      <c r="Q92" s="224"/>
      <c r="R92" s="225"/>
      <c r="S92" s="225"/>
      <c r="T92" s="225"/>
      <c r="U92" s="225"/>
      <c r="V92" s="225"/>
      <c r="W92" s="225"/>
      <c r="X92" s="226"/>
      <c r="Y92" s="225"/>
      <c r="Z92" s="225"/>
    </row>
    <row r="93" spans="1:26" ht="15.75" x14ac:dyDescent="0.25">
      <c r="A93" s="373">
        <v>340</v>
      </c>
      <c r="B93" s="270" t="s">
        <v>156</v>
      </c>
      <c r="C93" s="270" t="s">
        <v>157</v>
      </c>
      <c r="D93" s="270"/>
      <c r="E93" s="176">
        <f>+[1]OTCHET!E587+[1]OTCHET!E588</f>
        <v>0</v>
      </c>
      <c r="F93" s="176">
        <f t="shared" si="12"/>
        <v>223296392</v>
      </c>
      <c r="G93" s="177">
        <f>+[1]OTCHET!G587+[1]OTCHET!G588</f>
        <v>223296392</v>
      </c>
      <c r="H93" s="178">
        <f>+[1]OTCHET!H587+[1]OTCHET!H588</f>
        <v>0</v>
      </c>
      <c r="I93" s="178">
        <f>+[1]OTCHET!I587+[1]OTCHET!I588</f>
        <v>0</v>
      </c>
      <c r="J93" s="179">
        <f>+[1]OTCHET!J587+[1]OTCHET!J588</f>
        <v>0</v>
      </c>
      <c r="K93" s="401"/>
      <c r="L93" s="401"/>
      <c r="M93" s="401"/>
      <c r="N93" s="204"/>
      <c r="O93" s="180" t="s">
        <v>157</v>
      </c>
      <c r="P93" s="381"/>
      <c r="Q93" s="224"/>
      <c r="R93" s="225"/>
      <c r="S93" s="225"/>
      <c r="T93" s="225"/>
      <c r="U93" s="225"/>
      <c r="V93" s="225"/>
      <c r="W93" s="225"/>
      <c r="X93" s="226"/>
      <c r="Y93" s="225"/>
      <c r="Z93" s="225"/>
    </row>
    <row r="94" spans="1:26" ht="15.75" x14ac:dyDescent="0.25">
      <c r="A94" s="373">
        <v>345</v>
      </c>
      <c r="B94" s="270" t="s">
        <v>158</v>
      </c>
      <c r="C94" s="400" t="s">
        <v>159</v>
      </c>
      <c r="D94" s="270"/>
      <c r="E94" s="176">
        <f>+[1]OTCHET!E589+[1]OTCHET!E590</f>
        <v>0</v>
      </c>
      <c r="F94" s="176">
        <f t="shared" si="12"/>
        <v>-200222638</v>
      </c>
      <c r="G94" s="177">
        <f>+[1]OTCHET!G589+[1]OTCHET!G590</f>
        <v>-200222638</v>
      </c>
      <c r="H94" s="178">
        <f>+[1]OTCHET!H589+[1]OTCHET!H590</f>
        <v>0</v>
      </c>
      <c r="I94" s="178">
        <f>+[1]OTCHET!I589+[1]OTCHET!I590</f>
        <v>0</v>
      </c>
      <c r="J94" s="179">
        <f>+[1]OTCHET!J589+[1]OTCHET!J590</f>
        <v>0</v>
      </c>
      <c r="K94" s="401"/>
      <c r="L94" s="401"/>
      <c r="M94" s="401"/>
      <c r="N94" s="204"/>
      <c r="O94" s="180" t="s">
        <v>159</v>
      </c>
      <c r="P94" s="381"/>
      <c r="Q94" s="224"/>
      <c r="R94" s="225"/>
      <c r="S94" s="225"/>
      <c r="T94" s="225"/>
      <c r="U94" s="225"/>
      <c r="V94" s="225"/>
      <c r="W94" s="225"/>
      <c r="X94" s="226"/>
      <c r="Y94" s="225"/>
      <c r="Z94" s="225"/>
    </row>
    <row r="95" spans="1:26" ht="15.75" x14ac:dyDescent="0.25">
      <c r="A95" s="373">
        <v>350</v>
      </c>
      <c r="B95" s="127" t="s">
        <v>160</v>
      </c>
      <c r="C95" s="127" t="s">
        <v>161</v>
      </c>
      <c r="D95" s="127"/>
      <c r="E95" s="128">
        <f>[1]OTCHET!E591</f>
        <v>0</v>
      </c>
      <c r="F95" s="128">
        <f t="shared" si="12"/>
        <v>0</v>
      </c>
      <c r="G95" s="129">
        <f>[1]OTCHET!G591</f>
        <v>0</v>
      </c>
      <c r="H95" s="130">
        <f>[1]OTCHET!H591</f>
        <v>0</v>
      </c>
      <c r="I95" s="130">
        <f>[1]OTCHET!I591</f>
        <v>0</v>
      </c>
      <c r="J95" s="131">
        <f>[1]OTCHET!J591</f>
        <v>0</v>
      </c>
      <c r="K95" s="401"/>
      <c r="L95" s="401"/>
      <c r="M95" s="401"/>
      <c r="N95" s="204"/>
      <c r="O95" s="133" t="s">
        <v>161</v>
      </c>
      <c r="P95" s="381"/>
      <c r="Q95" s="224"/>
      <c r="R95" s="225"/>
      <c r="S95" s="225"/>
      <c r="T95" s="225"/>
      <c r="U95" s="225"/>
      <c r="V95" s="225"/>
      <c r="W95" s="225"/>
      <c r="X95" s="226"/>
      <c r="Y95" s="225"/>
      <c r="Z95" s="225"/>
    </row>
    <row r="96" spans="1:26" ht="16.5" thickBot="1" x14ac:dyDescent="0.3">
      <c r="A96" s="402">
        <v>355</v>
      </c>
      <c r="B96" s="403" t="s">
        <v>162</v>
      </c>
      <c r="C96" s="403" t="s">
        <v>163</v>
      </c>
      <c r="D96" s="403"/>
      <c r="E96" s="404">
        <f>+[1]OTCHET!E594</f>
        <v>0</v>
      </c>
      <c r="F96" s="404">
        <f t="shared" si="12"/>
        <v>0</v>
      </c>
      <c r="G96" s="405">
        <f>+[1]OTCHET!G594</f>
        <v>0</v>
      </c>
      <c r="H96" s="406">
        <f>+[1]OTCHET!H594</f>
        <v>0</v>
      </c>
      <c r="I96" s="406">
        <f>+[1]OTCHET!I594</f>
        <v>0</v>
      </c>
      <c r="J96" s="407">
        <f>+[1]OTCHET!J594</f>
        <v>0</v>
      </c>
      <c r="K96" s="408"/>
      <c r="L96" s="408"/>
      <c r="M96" s="408"/>
      <c r="N96" s="204"/>
      <c r="O96" s="409" t="s">
        <v>163</v>
      </c>
      <c r="P96" s="410"/>
      <c r="Q96" s="224"/>
      <c r="R96" s="225"/>
      <c r="S96" s="225"/>
      <c r="T96" s="225"/>
      <c r="U96" s="225"/>
      <c r="V96" s="225"/>
      <c r="W96" s="225"/>
      <c r="X96" s="226"/>
      <c r="Y96" s="225"/>
      <c r="Z96" s="225"/>
    </row>
    <row r="97" spans="2:26" ht="16.5" hidden="1" thickBot="1" x14ac:dyDescent="0.3">
      <c r="B97" s="411" t="s">
        <v>164</v>
      </c>
      <c r="C97" s="411"/>
      <c r="D97" s="411"/>
      <c r="E97" s="412"/>
      <c r="F97" s="412"/>
      <c r="G97" s="412"/>
      <c r="H97" s="412"/>
      <c r="I97" s="412"/>
      <c r="J97" s="412"/>
      <c r="K97" s="114"/>
      <c r="L97" s="114"/>
      <c r="M97" s="114"/>
      <c r="N97" s="413"/>
      <c r="O97" s="411"/>
      <c r="P97" s="223"/>
      <c r="Q97" s="224"/>
      <c r="R97" s="225"/>
      <c r="S97" s="225"/>
      <c r="T97" s="225"/>
      <c r="U97" s="225"/>
      <c r="V97" s="225"/>
      <c r="W97" s="225"/>
      <c r="X97" s="226"/>
      <c r="Y97" s="225"/>
      <c r="Z97" s="225"/>
    </row>
    <row r="98" spans="2:26" ht="16.5" hidden="1" thickBot="1" x14ac:dyDescent="0.3">
      <c r="B98" s="411" t="s">
        <v>165</v>
      </c>
      <c r="C98" s="411"/>
      <c r="D98" s="411"/>
      <c r="E98" s="412"/>
      <c r="F98" s="412"/>
      <c r="G98" s="412"/>
      <c r="H98" s="412"/>
      <c r="I98" s="412"/>
      <c r="J98" s="412"/>
      <c r="K98" s="114"/>
      <c r="L98" s="114"/>
      <c r="M98" s="114"/>
      <c r="N98" s="413"/>
      <c r="O98" s="411"/>
      <c r="P98" s="223"/>
      <c r="Q98" s="224"/>
      <c r="R98" s="225"/>
      <c r="S98" s="225"/>
      <c r="T98" s="225"/>
      <c r="U98" s="225"/>
      <c r="V98" s="225"/>
      <c r="W98" s="225"/>
      <c r="X98" s="226"/>
      <c r="Y98" s="225"/>
      <c r="Z98" s="225"/>
    </row>
    <row r="99" spans="2:26" ht="16.5" hidden="1" thickBot="1" x14ac:dyDescent="0.3">
      <c r="B99" s="411" t="s">
        <v>166</v>
      </c>
      <c r="C99" s="411"/>
      <c r="D99" s="411"/>
      <c r="E99" s="412"/>
      <c r="F99" s="412"/>
      <c r="G99" s="412"/>
      <c r="H99" s="412"/>
      <c r="I99" s="412"/>
      <c r="J99" s="414"/>
      <c r="K99" s="415"/>
      <c r="L99" s="415"/>
      <c r="M99" s="415"/>
      <c r="N99" s="413"/>
      <c r="O99" s="411"/>
      <c r="P99" s="223"/>
      <c r="Q99" s="224"/>
      <c r="R99" s="225"/>
      <c r="S99" s="225"/>
      <c r="T99" s="225"/>
      <c r="U99" s="225"/>
      <c r="V99" s="225"/>
      <c r="W99" s="225"/>
      <c r="X99" s="226"/>
      <c r="Y99" s="225"/>
      <c r="Z99" s="225"/>
    </row>
    <row r="100" spans="2:26" ht="16.5" hidden="1" thickBot="1" x14ac:dyDescent="0.3">
      <c r="B100" s="416" t="s">
        <v>167</v>
      </c>
      <c r="C100" s="417"/>
      <c r="D100" s="417"/>
      <c r="E100" s="412"/>
      <c r="F100" s="412"/>
      <c r="G100" s="412"/>
      <c r="H100" s="412"/>
      <c r="I100" s="412"/>
      <c r="J100" s="414"/>
      <c r="K100" s="415"/>
      <c r="L100" s="415"/>
      <c r="M100" s="415"/>
      <c r="N100" s="413"/>
      <c r="O100" s="417"/>
      <c r="P100" s="223"/>
      <c r="Q100" s="224"/>
      <c r="R100" s="225"/>
      <c r="S100" s="225"/>
      <c r="T100" s="225"/>
      <c r="U100" s="225"/>
      <c r="V100" s="225"/>
      <c r="W100" s="225"/>
      <c r="X100" s="226"/>
      <c r="Y100" s="225"/>
      <c r="Z100" s="225"/>
    </row>
    <row r="101" spans="2:26" ht="16.5" hidden="1" thickBot="1" x14ac:dyDescent="0.3">
      <c r="B101" s="416"/>
      <c r="C101" s="416"/>
      <c r="D101" s="416"/>
      <c r="E101" s="418"/>
      <c r="F101" s="418"/>
      <c r="G101" s="418"/>
      <c r="H101" s="418"/>
      <c r="I101" s="418"/>
      <c r="J101" s="418"/>
      <c r="K101" s="419"/>
      <c r="L101" s="419"/>
      <c r="M101" s="419"/>
      <c r="N101" s="233"/>
      <c r="O101" s="416"/>
      <c r="P101" s="126"/>
      <c r="Q101" s="224"/>
      <c r="R101" s="225"/>
      <c r="S101" s="225"/>
      <c r="T101" s="225"/>
      <c r="U101" s="225"/>
      <c r="V101" s="225"/>
      <c r="W101" s="225"/>
      <c r="X101" s="226"/>
      <c r="Y101" s="225"/>
      <c r="Z101" s="225"/>
    </row>
    <row r="102" spans="2:26" ht="16.5" hidden="1" thickBot="1" x14ac:dyDescent="0.3">
      <c r="B102" s="417" t="s">
        <v>168</v>
      </c>
      <c r="C102" s="417"/>
      <c r="D102" s="417"/>
      <c r="E102" s="418"/>
      <c r="F102" s="418"/>
      <c r="G102" s="418"/>
      <c r="H102" s="418"/>
      <c r="I102" s="418"/>
      <c r="J102" s="418"/>
      <c r="K102" s="420"/>
      <c r="L102" s="420"/>
      <c r="M102" s="420"/>
      <c r="N102" s="233"/>
      <c r="O102" s="417"/>
      <c r="P102" s="126"/>
      <c r="Q102" s="224"/>
      <c r="R102" s="225"/>
      <c r="S102" s="225"/>
      <c r="T102" s="225"/>
      <c r="U102" s="225"/>
      <c r="V102" s="225"/>
      <c r="W102" s="225"/>
      <c r="X102" s="226"/>
      <c r="Y102" s="225"/>
      <c r="Z102" s="225"/>
    </row>
    <row r="103" spans="2:26" ht="16.5" hidden="1" thickBot="1" x14ac:dyDescent="0.3">
      <c r="B103" s="411" t="s">
        <v>166</v>
      </c>
      <c r="C103" s="411"/>
      <c r="D103" s="411"/>
      <c r="E103" s="418"/>
      <c r="F103" s="421"/>
      <c r="G103" s="421"/>
      <c r="H103" s="421"/>
      <c r="I103" s="418"/>
      <c r="J103" s="418"/>
      <c r="K103" s="419"/>
      <c r="L103" s="419"/>
      <c r="M103" s="419"/>
      <c r="N103" s="233"/>
      <c r="O103" s="411"/>
      <c r="P103" s="126"/>
      <c r="Q103" s="224"/>
      <c r="R103" s="225"/>
      <c r="S103" s="225"/>
      <c r="T103" s="225"/>
      <c r="U103" s="225"/>
      <c r="V103" s="225"/>
      <c r="W103" s="225"/>
      <c r="X103" s="226"/>
      <c r="Y103" s="225"/>
      <c r="Z103" s="225"/>
    </row>
    <row r="104" spans="2:26" ht="16.5" hidden="1" thickBot="1" x14ac:dyDescent="0.3">
      <c r="B104" s="422" t="s">
        <v>167</v>
      </c>
      <c r="C104" s="416"/>
      <c r="D104" s="416"/>
      <c r="E104" s="418"/>
      <c r="F104" s="421"/>
      <c r="G104" s="421"/>
      <c r="H104" s="421"/>
      <c r="I104" s="418"/>
      <c r="J104" s="418"/>
      <c r="K104" s="419"/>
      <c r="L104" s="419"/>
      <c r="M104" s="420"/>
      <c r="N104" s="423"/>
      <c r="O104" s="416"/>
      <c r="P104" s="126"/>
      <c r="Q104" s="224"/>
      <c r="R104" s="225"/>
      <c r="S104" s="225"/>
      <c r="T104" s="225"/>
      <c r="U104" s="225"/>
      <c r="V104" s="225"/>
      <c r="W104" s="225"/>
      <c r="X104" s="226"/>
      <c r="Y104" s="225"/>
      <c r="Z104" s="225"/>
    </row>
    <row r="105" spans="2:26" ht="15.75" x14ac:dyDescent="0.25">
      <c r="B105" s="424">
        <f>+IF(+SUM(E$65:J$65)=0,0,"Контрола: дефицит/излишък = финансиране с обратен знак (V. + VІ. = 0)")</f>
        <v>0</v>
      </c>
      <c r="C105" s="425"/>
      <c r="D105" s="425"/>
      <c r="E105" s="426">
        <f t="shared" ref="E105:J105" si="13">+E$64+E$66</f>
        <v>0</v>
      </c>
      <c r="F105" s="426">
        <f t="shared" si="13"/>
        <v>0</v>
      </c>
      <c r="G105" s="427">
        <f t="shared" si="13"/>
        <v>0</v>
      </c>
      <c r="H105" s="427">
        <f t="shared" si="13"/>
        <v>0</v>
      </c>
      <c r="I105" s="427">
        <f t="shared" si="13"/>
        <v>0</v>
      </c>
      <c r="J105" s="427">
        <f t="shared" si="13"/>
        <v>0</v>
      </c>
      <c r="K105" s="428"/>
      <c r="L105" s="428"/>
      <c r="M105" s="428"/>
      <c r="N105" s="423"/>
      <c r="O105" s="429"/>
      <c r="P105" s="126"/>
      <c r="Q105" s="224"/>
      <c r="R105" s="225"/>
      <c r="S105" s="225"/>
      <c r="T105" s="225"/>
      <c r="U105" s="225"/>
      <c r="V105" s="225"/>
      <c r="W105" s="225"/>
      <c r="X105" s="226"/>
      <c r="Y105" s="225"/>
      <c r="Z105" s="225"/>
    </row>
    <row r="106" spans="2:26" ht="15.75" x14ac:dyDescent="0.25">
      <c r="B106" s="429"/>
      <c r="C106" s="429"/>
      <c r="D106" s="429"/>
      <c r="E106" s="430"/>
      <c r="F106" s="431"/>
      <c r="G106" s="432"/>
      <c r="H106" s="3"/>
      <c r="I106" s="3"/>
      <c r="K106" s="428"/>
      <c r="L106" s="428"/>
      <c r="M106" s="428"/>
      <c r="N106" s="423"/>
      <c r="O106" s="429"/>
      <c r="P106" s="126"/>
      <c r="Q106" s="213"/>
      <c r="R106" s="225"/>
      <c r="S106" s="225"/>
      <c r="T106" s="225"/>
      <c r="U106" s="225"/>
      <c r="V106" s="225"/>
      <c r="W106" s="225"/>
      <c r="X106" s="226"/>
      <c r="Y106" s="225"/>
      <c r="Z106" s="225"/>
    </row>
    <row r="107" spans="2:26" ht="19.5" customHeight="1" x14ac:dyDescent="0.25">
      <c r="B107" s="433"/>
      <c r="C107" s="429"/>
      <c r="D107" s="429"/>
      <c r="E107" s="434"/>
      <c r="F107" s="19"/>
      <c r="G107" s="435"/>
      <c r="H107" s="435">
        <f>+[1]OTCHET!F605</f>
        <v>0</v>
      </c>
      <c r="I107" s="436"/>
      <c r="J107" s="437"/>
      <c r="K107" s="428"/>
      <c r="L107" s="428"/>
      <c r="M107" s="428"/>
      <c r="N107" s="423"/>
      <c r="O107" s="429"/>
      <c r="P107" s="126"/>
      <c r="Q107" s="213"/>
      <c r="R107" s="225"/>
      <c r="S107" s="225"/>
      <c r="T107" s="225"/>
      <c r="U107" s="225"/>
      <c r="V107" s="225"/>
      <c r="W107" s="225"/>
      <c r="X107" s="226"/>
      <c r="Y107" s="225"/>
      <c r="Z107" s="225"/>
    </row>
    <row r="108" spans="2:26" ht="15.75" x14ac:dyDescent="0.25">
      <c r="B108" s="438" t="s">
        <v>169</v>
      </c>
      <c r="C108" s="439"/>
      <c r="D108" s="439"/>
      <c r="E108" s="440"/>
      <c r="F108" s="440"/>
      <c r="G108" s="441" t="s">
        <v>170</v>
      </c>
      <c r="H108" s="441"/>
      <c r="I108" s="442"/>
      <c r="J108" s="443" t="s">
        <v>171</v>
      </c>
      <c r="K108" s="428"/>
      <c r="L108" s="428"/>
      <c r="M108" s="428"/>
      <c r="N108" s="423"/>
      <c r="O108" s="429"/>
      <c r="P108" s="126"/>
      <c r="Q108" s="213"/>
      <c r="R108" s="225"/>
      <c r="S108" s="225"/>
      <c r="T108" s="225"/>
      <c r="U108" s="225"/>
      <c r="V108" s="225"/>
      <c r="W108" s="225"/>
      <c r="X108" s="226"/>
      <c r="Y108" s="225"/>
      <c r="Z108" s="225"/>
    </row>
    <row r="109" spans="2:26" ht="17.25" customHeight="1" x14ac:dyDescent="0.25">
      <c r="B109" s="444" t="s">
        <v>172</v>
      </c>
      <c r="C109" s="1"/>
      <c r="D109" s="1"/>
      <c r="E109" s="445"/>
      <c r="F109" s="446"/>
      <c r="G109" s="3"/>
      <c r="H109" s="3"/>
      <c r="I109" s="3"/>
      <c r="J109" s="3"/>
      <c r="K109" s="428"/>
      <c r="L109" s="428"/>
      <c r="M109" s="428"/>
      <c r="N109" s="423"/>
      <c r="O109" s="429"/>
      <c r="P109" s="126"/>
      <c r="Q109" s="213"/>
      <c r="R109" s="225"/>
      <c r="S109" s="225"/>
      <c r="T109" s="225"/>
      <c r="U109" s="225"/>
      <c r="V109" s="225"/>
      <c r="W109" s="225"/>
      <c r="X109" s="226"/>
      <c r="Y109" s="225"/>
      <c r="Z109" s="225"/>
    </row>
    <row r="110" spans="2:26" ht="17.25" customHeight="1" x14ac:dyDescent="0.25">
      <c r="B110" s="436"/>
      <c r="C110" s="447"/>
      <c r="D110" s="429"/>
      <c r="E110" s="448"/>
      <c r="F110" s="448"/>
      <c r="G110" s="3"/>
      <c r="H110" s="3"/>
      <c r="I110" s="3"/>
      <c r="J110" s="3"/>
      <c r="K110" s="428"/>
      <c r="L110" s="428"/>
      <c r="M110" s="428"/>
      <c r="N110" s="423"/>
      <c r="O110" s="429"/>
      <c r="P110" s="126"/>
      <c r="Q110" s="213"/>
      <c r="R110" s="225"/>
      <c r="S110" s="225"/>
      <c r="T110" s="225"/>
      <c r="U110" s="225"/>
      <c r="V110" s="225"/>
      <c r="W110" s="225"/>
      <c r="X110" s="226"/>
      <c r="Y110" s="225"/>
      <c r="Z110" s="225"/>
    </row>
    <row r="111" spans="2:26" ht="19.5" customHeight="1" x14ac:dyDescent="0.25">
      <c r="B111" s="1"/>
      <c r="E111" s="3"/>
      <c r="F111" s="3"/>
      <c r="G111" s="3"/>
      <c r="H111" s="3"/>
      <c r="I111" s="3"/>
      <c r="J111" s="3"/>
      <c r="K111" s="428"/>
      <c r="L111" s="428"/>
      <c r="M111" s="428"/>
      <c r="N111" s="423"/>
      <c r="O111" s="447"/>
      <c r="P111" s="126"/>
      <c r="Q111" s="213"/>
      <c r="R111" s="225"/>
      <c r="S111" s="225"/>
      <c r="T111" s="225"/>
      <c r="U111" s="225"/>
      <c r="V111" s="225"/>
      <c r="W111" s="225"/>
      <c r="X111" s="226"/>
      <c r="Y111" s="225"/>
      <c r="Z111" s="225"/>
    </row>
    <row r="112" spans="2:26" ht="15.75" customHeight="1" x14ac:dyDescent="0.25">
      <c r="E112" s="3"/>
      <c r="F112" s="3"/>
      <c r="G112" s="3"/>
      <c r="H112" s="3"/>
      <c r="I112" s="3"/>
      <c r="J112" s="3"/>
      <c r="K112" s="428"/>
      <c r="L112" s="428"/>
      <c r="M112" s="428"/>
      <c r="N112" s="423"/>
      <c r="O112" s="429"/>
      <c r="P112" s="126"/>
      <c r="Q112" s="213"/>
      <c r="R112" s="225"/>
      <c r="S112" s="225"/>
      <c r="T112" s="225"/>
      <c r="U112" s="225"/>
      <c r="V112" s="225"/>
      <c r="W112" s="225"/>
      <c r="X112" s="226"/>
      <c r="Y112" s="225"/>
      <c r="Z112" s="225"/>
    </row>
    <row r="113" spans="1:26" ht="15.75" x14ac:dyDescent="0.25">
      <c r="B113" s="449" t="s">
        <v>173</v>
      </c>
      <c r="C113" s="429"/>
      <c r="D113" s="429"/>
      <c r="E113" s="446"/>
      <c r="F113" s="446"/>
      <c r="G113" s="3"/>
      <c r="H113" s="449" t="s">
        <v>174</v>
      </c>
      <c r="I113" s="450"/>
      <c r="J113" s="451"/>
      <c r="K113" s="428"/>
      <c r="L113" s="428"/>
      <c r="M113" s="428"/>
      <c r="N113" s="423"/>
      <c r="O113" s="452"/>
      <c r="P113" s="126"/>
      <c r="Q113" s="213"/>
      <c r="R113" s="225"/>
      <c r="S113" s="225"/>
      <c r="T113" s="225"/>
      <c r="U113" s="225"/>
      <c r="V113" s="225"/>
      <c r="W113" s="225"/>
      <c r="X113" s="226"/>
      <c r="Y113" s="225"/>
      <c r="Z113" s="225"/>
    </row>
    <row r="114" spans="1:26" ht="18" customHeight="1" x14ac:dyDescent="0.25">
      <c r="E114" s="448"/>
      <c r="F114" s="448"/>
      <c r="G114" s="453"/>
      <c r="H114" s="3"/>
      <c r="I114" s="448"/>
      <c r="J114" s="448"/>
      <c r="K114" s="428"/>
      <c r="L114" s="428"/>
      <c r="M114" s="428"/>
      <c r="N114" s="423"/>
      <c r="O114" s="454"/>
      <c r="P114" s="126"/>
      <c r="Q114" s="213"/>
      <c r="R114" s="225"/>
      <c r="S114" s="225"/>
      <c r="T114" s="225"/>
      <c r="U114" s="225"/>
      <c r="V114" s="225"/>
      <c r="W114" s="225"/>
      <c r="X114" s="226"/>
      <c r="Y114" s="225"/>
      <c r="Z114" s="225"/>
    </row>
    <row r="115" spans="1:26" x14ac:dyDescent="0.2">
      <c r="A115" s="455"/>
      <c r="B115" s="455"/>
      <c r="C115" s="455"/>
      <c r="D115" s="455"/>
      <c r="E115" s="456"/>
      <c r="F115" s="456"/>
      <c r="G115" s="456"/>
      <c r="H115" s="456"/>
      <c r="I115" s="456"/>
      <c r="J115" s="456"/>
      <c r="K115" s="456"/>
      <c r="L115" s="456"/>
      <c r="M115" s="456"/>
      <c r="N115" s="455"/>
      <c r="O115" s="455"/>
      <c r="P115" s="455"/>
      <c r="Q115" s="455"/>
    </row>
    <row r="116" spans="1:26" x14ac:dyDescent="0.2">
      <c r="A116" s="455"/>
      <c r="B116" s="455"/>
      <c r="C116" s="455"/>
      <c r="D116" s="455"/>
      <c r="E116" s="456"/>
      <c r="F116" s="456"/>
      <c r="G116" s="456"/>
      <c r="H116" s="456"/>
      <c r="I116" s="456"/>
      <c r="J116" s="456"/>
      <c r="K116" s="456"/>
      <c r="L116" s="456"/>
      <c r="M116" s="456"/>
      <c r="N116" s="455"/>
      <c r="O116" s="455"/>
      <c r="P116" s="455"/>
      <c r="Q116" s="455"/>
    </row>
    <row r="117" spans="1:26" x14ac:dyDescent="0.2">
      <c r="A117" s="455"/>
      <c r="B117" s="455"/>
      <c r="C117" s="455"/>
      <c r="D117" s="455"/>
      <c r="E117" s="456"/>
      <c r="F117" s="456"/>
      <c r="G117" s="456"/>
      <c r="H117" s="456"/>
      <c r="I117" s="456"/>
      <c r="J117" s="456"/>
      <c r="K117" s="456"/>
      <c r="L117" s="456"/>
      <c r="M117" s="456"/>
      <c r="N117" s="455"/>
      <c r="O117" s="455"/>
      <c r="P117" s="455"/>
      <c r="Q117" s="455"/>
    </row>
    <row r="118" spans="1:26" x14ac:dyDescent="0.2">
      <c r="A118" s="455"/>
      <c r="B118" s="455"/>
      <c r="C118" s="455"/>
      <c r="D118" s="455"/>
      <c r="E118" s="456"/>
      <c r="F118" s="456"/>
      <c r="G118" s="456"/>
      <c r="H118" s="456"/>
      <c r="I118" s="456"/>
      <c r="J118" s="456"/>
      <c r="K118" s="456"/>
      <c r="L118" s="456"/>
      <c r="M118" s="456"/>
      <c r="N118" s="455"/>
      <c r="O118" s="455"/>
      <c r="P118" s="455"/>
      <c r="Q118" s="455"/>
    </row>
    <row r="119" spans="1:26" x14ac:dyDescent="0.2">
      <c r="A119" s="455"/>
      <c r="B119" s="455"/>
      <c r="C119" s="455"/>
      <c r="D119" s="455"/>
      <c r="E119" s="456"/>
      <c r="F119" s="456"/>
      <c r="G119" s="456"/>
      <c r="H119" s="456"/>
      <c r="I119" s="456"/>
      <c r="J119" s="456"/>
      <c r="K119" s="456"/>
      <c r="L119" s="456"/>
      <c r="M119" s="456"/>
      <c r="N119" s="455"/>
      <c r="O119" s="455"/>
      <c r="P119" s="455"/>
      <c r="Q119" s="455"/>
    </row>
    <row r="120" spans="1:26" x14ac:dyDescent="0.2">
      <c r="A120" s="455"/>
      <c r="B120" s="455"/>
      <c r="C120" s="455"/>
      <c r="D120" s="455"/>
      <c r="E120" s="456"/>
      <c r="F120" s="456"/>
      <c r="G120" s="456"/>
      <c r="H120" s="456"/>
      <c r="I120" s="456"/>
      <c r="J120" s="456"/>
      <c r="K120" s="456"/>
      <c r="L120" s="456"/>
      <c r="M120" s="456"/>
      <c r="N120" s="455"/>
      <c r="O120" s="455"/>
      <c r="P120" s="455"/>
      <c r="Q120" s="455"/>
    </row>
    <row r="121" spans="1:26" x14ac:dyDescent="0.2">
      <c r="A121" s="455"/>
      <c r="B121" s="455"/>
      <c r="C121" s="455"/>
      <c r="D121" s="455"/>
      <c r="E121" s="456"/>
      <c r="F121" s="456"/>
      <c r="G121" s="456"/>
      <c r="H121" s="456"/>
      <c r="I121" s="456"/>
      <c r="J121" s="456"/>
      <c r="K121" s="456"/>
      <c r="L121" s="456"/>
      <c r="M121" s="456"/>
      <c r="N121" s="455"/>
      <c r="O121" s="455"/>
      <c r="P121" s="455"/>
      <c r="Q121" s="455"/>
    </row>
    <row r="122" spans="1:26" x14ac:dyDescent="0.2">
      <c r="A122" s="455"/>
      <c r="B122" s="455"/>
      <c r="C122" s="455"/>
      <c r="D122" s="455"/>
      <c r="E122" s="456"/>
      <c r="F122" s="456"/>
      <c r="G122" s="456"/>
      <c r="H122" s="456"/>
      <c r="I122" s="456"/>
      <c r="J122" s="456"/>
      <c r="K122" s="456"/>
      <c r="L122" s="456"/>
      <c r="M122" s="456"/>
      <c r="N122" s="455"/>
      <c r="O122" s="455"/>
      <c r="P122" s="455"/>
      <c r="Q122" s="455"/>
    </row>
    <row r="123" spans="1:26" x14ac:dyDescent="0.2">
      <c r="A123" s="455"/>
      <c r="B123" s="455"/>
      <c r="C123" s="455"/>
      <c r="D123" s="455"/>
      <c r="E123" s="456"/>
      <c r="F123" s="456"/>
      <c r="G123" s="456"/>
      <c r="H123" s="456"/>
      <c r="I123" s="456"/>
      <c r="J123" s="456"/>
      <c r="K123" s="456"/>
      <c r="L123" s="456"/>
      <c r="M123" s="456"/>
      <c r="N123" s="455"/>
      <c r="O123" s="455"/>
      <c r="P123" s="455"/>
      <c r="Q123" s="455"/>
    </row>
    <row r="124" spans="1:26" x14ac:dyDescent="0.2">
      <c r="A124" s="455"/>
      <c r="B124" s="455"/>
      <c r="C124" s="455"/>
      <c r="D124" s="455"/>
      <c r="E124" s="456"/>
      <c r="F124" s="456"/>
      <c r="G124" s="456"/>
      <c r="H124" s="456"/>
      <c r="I124" s="456"/>
      <c r="J124" s="456"/>
      <c r="K124" s="456"/>
      <c r="L124" s="456"/>
      <c r="M124" s="456"/>
      <c r="N124" s="455"/>
      <c r="O124" s="455"/>
      <c r="P124" s="455"/>
      <c r="Q124" s="455"/>
    </row>
    <row r="125" spans="1:26" x14ac:dyDescent="0.2">
      <c r="A125" s="455"/>
      <c r="B125" s="455"/>
      <c r="C125" s="455"/>
      <c r="D125" s="455"/>
      <c r="E125" s="456"/>
      <c r="F125" s="456"/>
      <c r="G125" s="456"/>
      <c r="H125" s="456"/>
      <c r="I125" s="456"/>
      <c r="J125" s="456"/>
      <c r="K125" s="456"/>
      <c r="L125" s="456"/>
      <c r="M125" s="456"/>
      <c r="N125" s="455"/>
      <c r="O125" s="455"/>
      <c r="P125" s="455"/>
      <c r="Q125" s="455"/>
    </row>
    <row r="126" spans="1:26" x14ac:dyDescent="0.2">
      <c r="A126" s="455"/>
      <c r="B126" s="455"/>
      <c r="C126" s="455"/>
      <c r="D126" s="455"/>
      <c r="E126" s="456"/>
      <c r="F126" s="456"/>
      <c r="G126" s="456"/>
      <c r="H126" s="456"/>
      <c r="I126" s="456"/>
      <c r="J126" s="456"/>
      <c r="K126" s="456"/>
      <c r="L126" s="456"/>
      <c r="M126" s="456"/>
      <c r="N126" s="455"/>
      <c r="O126" s="455"/>
      <c r="P126" s="455"/>
      <c r="Q126" s="455"/>
    </row>
    <row r="127" spans="1:26" x14ac:dyDescent="0.2">
      <c r="A127" s="455"/>
      <c r="B127" s="455"/>
      <c r="C127" s="455"/>
      <c r="D127" s="455"/>
      <c r="E127" s="456"/>
      <c r="F127" s="456"/>
      <c r="G127" s="456"/>
      <c r="H127" s="456"/>
      <c r="I127" s="456"/>
      <c r="J127" s="456"/>
      <c r="K127" s="456"/>
      <c r="L127" s="456"/>
      <c r="M127" s="456"/>
      <c r="N127" s="455"/>
      <c r="O127" s="455"/>
      <c r="P127" s="455"/>
      <c r="Q127" s="455"/>
    </row>
    <row r="128" spans="1:26" x14ac:dyDescent="0.2">
      <c r="A128" s="455"/>
      <c r="B128" s="455"/>
      <c r="C128" s="455"/>
      <c r="D128" s="455"/>
      <c r="E128" s="456"/>
      <c r="F128" s="456"/>
      <c r="G128" s="456"/>
      <c r="H128" s="456"/>
      <c r="I128" s="456"/>
      <c r="J128" s="456"/>
      <c r="K128" s="456"/>
      <c r="L128" s="456"/>
      <c r="M128" s="456"/>
      <c r="N128" s="455"/>
      <c r="O128" s="455"/>
      <c r="P128" s="455"/>
      <c r="Q128" s="455"/>
    </row>
    <row r="129" spans="1:17" x14ac:dyDescent="0.2">
      <c r="A129" s="455"/>
      <c r="B129" s="455"/>
      <c r="C129" s="455"/>
      <c r="D129" s="455"/>
      <c r="E129" s="456"/>
      <c r="F129" s="456"/>
      <c r="G129" s="456"/>
      <c r="H129" s="456"/>
      <c r="I129" s="456"/>
      <c r="J129" s="456"/>
      <c r="K129" s="456"/>
      <c r="L129" s="456"/>
      <c r="M129" s="456"/>
      <c r="N129" s="455"/>
      <c r="O129" s="455"/>
      <c r="P129" s="455"/>
      <c r="Q129" s="455"/>
    </row>
    <row r="130" spans="1:17" x14ac:dyDescent="0.2">
      <c r="A130" s="455"/>
      <c r="B130" s="455"/>
      <c r="C130" s="455"/>
      <c r="D130" s="455"/>
      <c r="E130" s="456"/>
      <c r="F130" s="456"/>
      <c r="G130" s="456"/>
      <c r="H130" s="456"/>
      <c r="I130" s="456"/>
      <c r="J130" s="456"/>
      <c r="K130" s="456"/>
      <c r="L130" s="456"/>
      <c r="M130" s="456"/>
      <c r="N130" s="455"/>
      <c r="O130" s="455"/>
      <c r="P130" s="455"/>
      <c r="Q130" s="455"/>
    </row>
    <row r="131" spans="1:17" x14ac:dyDescent="0.2">
      <c r="A131" s="455"/>
      <c r="B131" s="455"/>
      <c r="C131" s="455"/>
      <c r="D131" s="455"/>
      <c r="E131" s="456"/>
      <c r="F131" s="456"/>
      <c r="G131" s="456"/>
      <c r="H131" s="456"/>
      <c r="I131" s="456"/>
      <c r="J131" s="456"/>
      <c r="K131" s="456"/>
      <c r="L131" s="456"/>
      <c r="M131" s="456"/>
      <c r="N131" s="455"/>
      <c r="O131" s="455"/>
      <c r="P131" s="455"/>
      <c r="Q131" s="455"/>
    </row>
    <row r="132" spans="1:17" x14ac:dyDescent="0.2">
      <c r="A132" s="455"/>
      <c r="B132" s="455"/>
      <c r="C132" s="455"/>
      <c r="D132" s="455"/>
      <c r="E132" s="456"/>
      <c r="F132" s="456"/>
      <c r="G132" s="456"/>
      <c r="H132" s="456"/>
      <c r="I132" s="456"/>
      <c r="J132" s="456"/>
      <c r="K132" s="456"/>
      <c r="L132" s="456"/>
      <c r="M132" s="456"/>
      <c r="N132" s="455"/>
      <c r="O132" s="455"/>
      <c r="P132" s="455"/>
      <c r="Q132" s="455"/>
    </row>
    <row r="133" spans="1:17" x14ac:dyDescent="0.2">
      <c r="A133" s="455"/>
      <c r="B133" s="455"/>
      <c r="C133" s="455"/>
      <c r="D133" s="455"/>
      <c r="E133" s="456"/>
      <c r="F133" s="456"/>
      <c r="G133" s="456"/>
      <c r="H133" s="456"/>
      <c r="I133" s="456"/>
      <c r="J133" s="456"/>
      <c r="K133" s="456"/>
      <c r="L133" s="456"/>
      <c r="M133" s="456"/>
      <c r="N133" s="455"/>
      <c r="O133" s="455"/>
      <c r="P133" s="455"/>
      <c r="Q133" s="455"/>
    </row>
    <row r="134" spans="1:17" x14ac:dyDescent="0.2">
      <c r="A134" s="455"/>
      <c r="B134" s="455"/>
      <c r="C134" s="455"/>
      <c r="D134" s="455"/>
      <c r="E134" s="456"/>
      <c r="F134" s="456"/>
      <c r="G134" s="456"/>
      <c r="H134" s="456"/>
      <c r="I134" s="456"/>
      <c r="J134" s="456"/>
      <c r="K134" s="456"/>
      <c r="L134" s="456"/>
      <c r="M134" s="456"/>
      <c r="N134" s="455"/>
      <c r="O134" s="455"/>
      <c r="P134" s="455"/>
      <c r="Q134" s="455"/>
    </row>
    <row r="135" spans="1:17" x14ac:dyDescent="0.2">
      <c r="A135" s="455"/>
      <c r="B135" s="455"/>
      <c r="C135" s="455"/>
      <c r="D135" s="455"/>
      <c r="E135" s="456"/>
      <c r="F135" s="456"/>
      <c r="G135" s="456"/>
      <c r="H135" s="456"/>
      <c r="I135" s="456"/>
      <c r="J135" s="456"/>
      <c r="K135" s="456"/>
      <c r="L135" s="456"/>
      <c r="M135" s="456"/>
      <c r="N135" s="455"/>
      <c r="O135" s="455"/>
      <c r="P135" s="455"/>
      <c r="Q135" s="455"/>
    </row>
    <row r="136" spans="1:17" x14ac:dyDescent="0.2">
      <c r="A136" s="455"/>
      <c r="B136" s="455"/>
      <c r="C136" s="455"/>
      <c r="D136" s="455"/>
      <c r="E136" s="456"/>
      <c r="F136" s="456"/>
      <c r="G136" s="456"/>
      <c r="H136" s="456"/>
      <c r="I136" s="456"/>
      <c r="J136" s="456"/>
      <c r="K136" s="456"/>
      <c r="L136" s="456"/>
      <c r="M136" s="456"/>
      <c r="N136" s="455"/>
      <c r="O136" s="455"/>
      <c r="P136" s="455"/>
      <c r="Q136" s="455"/>
    </row>
    <row r="137" spans="1:17" x14ac:dyDescent="0.2">
      <c r="A137" s="455"/>
      <c r="B137" s="455"/>
      <c r="C137" s="455"/>
      <c r="D137" s="455"/>
      <c r="E137" s="456"/>
      <c r="F137" s="456"/>
      <c r="G137" s="456"/>
      <c r="H137" s="456"/>
      <c r="I137" s="456"/>
      <c r="J137" s="456"/>
      <c r="K137" s="456"/>
      <c r="L137" s="456"/>
      <c r="M137" s="456"/>
      <c r="N137" s="455"/>
      <c r="O137" s="455"/>
      <c r="P137" s="455"/>
      <c r="Q137" s="455"/>
    </row>
    <row r="138" spans="1:17" x14ac:dyDescent="0.2">
      <c r="A138" s="455"/>
      <c r="B138" s="455"/>
      <c r="C138" s="455"/>
      <c r="D138" s="455"/>
      <c r="E138" s="456"/>
      <c r="F138" s="456"/>
      <c r="G138" s="456"/>
      <c r="H138" s="456"/>
      <c r="I138" s="456"/>
      <c r="J138" s="456"/>
      <c r="K138" s="456"/>
      <c r="L138" s="456"/>
      <c r="M138" s="456"/>
      <c r="N138" s="455"/>
      <c r="O138" s="455"/>
      <c r="P138" s="455"/>
      <c r="Q138" s="455"/>
    </row>
    <row r="139" spans="1:17" x14ac:dyDescent="0.2">
      <c r="A139" s="455"/>
      <c r="B139" s="455"/>
      <c r="C139" s="455"/>
      <c r="D139" s="455"/>
      <c r="E139" s="456"/>
      <c r="F139" s="456"/>
      <c r="G139" s="456"/>
      <c r="H139" s="456"/>
      <c r="I139" s="456"/>
      <c r="J139" s="456"/>
      <c r="K139" s="456"/>
      <c r="L139" s="456"/>
      <c r="M139" s="456"/>
      <c r="N139" s="455"/>
      <c r="O139" s="455"/>
      <c r="P139" s="455"/>
      <c r="Q139" s="455"/>
    </row>
    <row r="140" spans="1:17" x14ac:dyDescent="0.2">
      <c r="A140" s="455"/>
      <c r="B140" s="455"/>
      <c r="C140" s="455"/>
      <c r="D140" s="455"/>
      <c r="E140" s="456"/>
      <c r="F140" s="456"/>
      <c r="G140" s="456"/>
      <c r="H140" s="456"/>
      <c r="I140" s="456"/>
      <c r="J140" s="456"/>
      <c r="K140" s="456"/>
      <c r="L140" s="456"/>
      <c r="M140" s="456"/>
      <c r="N140" s="455"/>
      <c r="O140" s="455"/>
      <c r="P140" s="455"/>
      <c r="Q140" s="455"/>
    </row>
    <row r="141" spans="1:17" x14ac:dyDescent="0.2">
      <c r="A141" s="455"/>
      <c r="B141" s="455"/>
      <c r="C141" s="455"/>
      <c r="D141" s="455"/>
      <c r="E141" s="456"/>
      <c r="F141" s="456"/>
      <c r="G141" s="456"/>
      <c r="H141" s="456"/>
      <c r="I141" s="456"/>
      <c r="J141" s="456"/>
      <c r="K141" s="456"/>
      <c r="L141" s="456"/>
      <c r="M141" s="456"/>
      <c r="N141" s="455"/>
      <c r="O141" s="455"/>
      <c r="P141" s="455"/>
      <c r="Q141" s="455"/>
    </row>
    <row r="142" spans="1:17" x14ac:dyDescent="0.2">
      <c r="A142" s="455"/>
      <c r="B142" s="455"/>
      <c r="C142" s="455"/>
      <c r="D142" s="455"/>
      <c r="E142" s="456"/>
      <c r="F142" s="456"/>
      <c r="G142" s="456"/>
      <c r="H142" s="456"/>
      <c r="I142" s="456"/>
      <c r="J142" s="456"/>
      <c r="K142" s="456"/>
      <c r="L142" s="456"/>
      <c r="M142" s="456"/>
      <c r="N142" s="455"/>
      <c r="O142" s="455"/>
      <c r="P142" s="455"/>
      <c r="Q142" s="455"/>
    </row>
    <row r="143" spans="1:17" x14ac:dyDescent="0.2">
      <c r="A143" s="455"/>
      <c r="B143" s="455"/>
      <c r="C143" s="455"/>
      <c r="D143" s="455"/>
      <c r="E143" s="456"/>
      <c r="F143" s="456"/>
      <c r="G143" s="456"/>
      <c r="H143" s="456"/>
      <c r="I143" s="456"/>
      <c r="J143" s="456"/>
      <c r="K143" s="456"/>
      <c r="L143" s="456"/>
      <c r="M143" s="456"/>
      <c r="N143" s="455"/>
      <c r="O143" s="455"/>
      <c r="P143" s="455"/>
      <c r="Q143" s="455"/>
    </row>
    <row r="144" spans="1:17" x14ac:dyDescent="0.2">
      <c r="A144" s="455"/>
      <c r="B144" s="455"/>
      <c r="C144" s="455"/>
      <c r="D144" s="455"/>
      <c r="E144" s="456"/>
      <c r="F144" s="456"/>
      <c r="G144" s="456"/>
      <c r="H144" s="456"/>
      <c r="I144" s="456"/>
      <c r="J144" s="456"/>
      <c r="K144" s="456"/>
      <c r="L144" s="456"/>
      <c r="M144" s="456"/>
      <c r="N144" s="455"/>
      <c r="O144" s="455"/>
      <c r="P144" s="455"/>
      <c r="Q144" s="455"/>
    </row>
    <row r="145" spans="1:17" x14ac:dyDescent="0.2">
      <c r="A145" s="455"/>
      <c r="B145" s="455"/>
      <c r="C145" s="455"/>
      <c r="D145" s="455"/>
      <c r="E145" s="456"/>
      <c r="F145" s="456"/>
      <c r="G145" s="456"/>
      <c r="H145" s="456"/>
      <c r="I145" s="456"/>
      <c r="J145" s="456"/>
      <c r="K145" s="456"/>
      <c r="L145" s="456"/>
      <c r="M145" s="456"/>
      <c r="N145" s="455"/>
      <c r="O145" s="455"/>
      <c r="P145" s="455"/>
      <c r="Q145" s="455"/>
    </row>
    <row r="146" spans="1:17" x14ac:dyDescent="0.2">
      <c r="A146" s="455"/>
      <c r="B146" s="455"/>
      <c r="C146" s="455"/>
      <c r="D146" s="455"/>
      <c r="E146" s="456"/>
      <c r="F146" s="456"/>
      <c r="G146" s="456"/>
      <c r="H146" s="456"/>
      <c r="I146" s="456"/>
      <c r="J146" s="456"/>
      <c r="K146" s="456"/>
      <c r="L146" s="456"/>
      <c r="M146" s="456"/>
      <c r="N146" s="455"/>
      <c r="O146" s="455"/>
      <c r="P146" s="455"/>
      <c r="Q146" s="455"/>
    </row>
    <row r="147" spans="1:17" x14ac:dyDescent="0.2">
      <c r="A147" s="455"/>
      <c r="B147" s="455"/>
      <c r="C147" s="455"/>
      <c r="D147" s="455"/>
      <c r="E147" s="456"/>
      <c r="F147" s="456"/>
      <c r="G147" s="456"/>
      <c r="H147" s="456"/>
      <c r="I147" s="456"/>
      <c r="J147" s="456"/>
      <c r="K147" s="456"/>
      <c r="L147" s="456"/>
      <c r="M147" s="456"/>
      <c r="N147" s="455"/>
      <c r="O147" s="455"/>
      <c r="P147" s="455"/>
      <c r="Q147" s="455"/>
    </row>
    <row r="148" spans="1:17" x14ac:dyDescent="0.2">
      <c r="A148" s="455"/>
      <c r="B148" s="455"/>
      <c r="C148" s="455"/>
      <c r="D148" s="455"/>
      <c r="E148" s="456"/>
      <c r="F148" s="456"/>
      <c r="G148" s="456"/>
      <c r="H148" s="456"/>
      <c r="I148" s="456"/>
      <c r="J148" s="456"/>
      <c r="K148" s="456"/>
      <c r="L148" s="456"/>
      <c r="M148" s="456"/>
      <c r="N148" s="455"/>
      <c r="O148" s="455"/>
      <c r="P148" s="455"/>
      <c r="Q148" s="455"/>
    </row>
    <row r="149" spans="1:17" x14ac:dyDescent="0.2">
      <c r="A149" s="455"/>
      <c r="B149" s="455"/>
      <c r="C149" s="455"/>
      <c r="D149" s="455"/>
      <c r="E149" s="456"/>
      <c r="F149" s="456"/>
      <c r="G149" s="456"/>
      <c r="H149" s="456"/>
      <c r="I149" s="456"/>
      <c r="J149" s="456"/>
      <c r="K149" s="456"/>
      <c r="L149" s="456"/>
      <c r="M149" s="456"/>
      <c r="N149" s="455"/>
      <c r="O149" s="455"/>
      <c r="P149" s="455"/>
      <c r="Q149" s="455"/>
    </row>
    <row r="150" spans="1:17" x14ac:dyDescent="0.2">
      <c r="A150" s="455"/>
      <c r="B150" s="455"/>
      <c r="C150" s="455"/>
      <c r="D150" s="455"/>
      <c r="E150" s="456"/>
      <c r="F150" s="456"/>
      <c r="G150" s="456"/>
      <c r="H150" s="456"/>
      <c r="I150" s="456"/>
      <c r="J150" s="456"/>
      <c r="K150" s="456"/>
      <c r="L150" s="456"/>
      <c r="M150" s="456"/>
      <c r="N150" s="455"/>
      <c r="O150" s="455"/>
      <c r="P150" s="455"/>
      <c r="Q150" s="455"/>
    </row>
    <row r="151" spans="1:17" x14ac:dyDescent="0.2">
      <c r="A151" s="455"/>
      <c r="B151" s="455"/>
      <c r="C151" s="455"/>
      <c r="D151" s="455"/>
      <c r="E151" s="456"/>
      <c r="F151" s="456"/>
      <c r="G151" s="456"/>
      <c r="H151" s="456"/>
      <c r="I151" s="456"/>
      <c r="J151" s="456"/>
      <c r="K151" s="456"/>
      <c r="L151" s="456"/>
      <c r="M151" s="456"/>
      <c r="N151" s="455"/>
      <c r="O151" s="455"/>
      <c r="P151" s="455"/>
      <c r="Q151" s="455"/>
    </row>
    <row r="152" spans="1:17" x14ac:dyDescent="0.2">
      <c r="A152" s="455"/>
      <c r="B152" s="455"/>
      <c r="C152" s="455"/>
      <c r="D152" s="455"/>
      <c r="E152" s="456"/>
      <c r="F152" s="456"/>
      <c r="G152" s="456"/>
      <c r="H152" s="456"/>
      <c r="I152" s="456"/>
      <c r="J152" s="456"/>
      <c r="K152" s="456"/>
      <c r="L152" s="456"/>
      <c r="M152" s="456"/>
      <c r="N152" s="455"/>
      <c r="O152" s="455"/>
      <c r="P152" s="455"/>
      <c r="Q152" s="455"/>
    </row>
    <row r="153" spans="1:17" x14ac:dyDescent="0.2">
      <c r="A153" s="455"/>
      <c r="B153" s="455"/>
      <c r="C153" s="455"/>
      <c r="D153" s="455"/>
      <c r="E153" s="456"/>
      <c r="F153" s="456"/>
      <c r="G153" s="456"/>
      <c r="H153" s="456"/>
      <c r="I153" s="456"/>
      <c r="J153" s="456"/>
      <c r="K153" s="456"/>
      <c r="L153" s="456"/>
      <c r="M153" s="456"/>
      <c r="N153" s="455"/>
      <c r="O153" s="455"/>
      <c r="P153" s="455"/>
      <c r="Q153" s="455"/>
    </row>
    <row r="154" spans="1:17" x14ac:dyDescent="0.2">
      <c r="A154" s="455"/>
      <c r="B154" s="455"/>
      <c r="C154" s="455"/>
      <c r="D154" s="455"/>
      <c r="E154" s="456"/>
      <c r="F154" s="456"/>
      <c r="G154" s="456"/>
      <c r="H154" s="456"/>
      <c r="I154" s="456"/>
      <c r="J154" s="456"/>
      <c r="K154" s="456"/>
      <c r="L154" s="456"/>
      <c r="M154" s="456"/>
      <c r="N154" s="455"/>
      <c r="O154" s="455"/>
      <c r="P154" s="455"/>
      <c r="Q154" s="455"/>
    </row>
    <row r="155" spans="1:17" x14ac:dyDescent="0.2">
      <c r="A155" s="455"/>
      <c r="B155" s="455"/>
      <c r="C155" s="455"/>
      <c r="D155" s="455"/>
      <c r="E155" s="456"/>
      <c r="F155" s="456"/>
      <c r="G155" s="456"/>
      <c r="H155" s="456"/>
      <c r="I155" s="456"/>
      <c r="J155" s="456"/>
      <c r="K155" s="456"/>
      <c r="L155" s="456"/>
      <c r="M155" s="456"/>
      <c r="N155" s="455"/>
      <c r="O155" s="455"/>
      <c r="P155" s="455"/>
      <c r="Q155" s="455"/>
    </row>
    <row r="156" spans="1:17" x14ac:dyDescent="0.2">
      <c r="A156" s="455"/>
      <c r="B156" s="455"/>
      <c r="C156" s="455"/>
      <c r="D156" s="455"/>
      <c r="E156" s="456"/>
      <c r="F156" s="456"/>
      <c r="G156" s="456"/>
      <c r="H156" s="456"/>
      <c r="I156" s="456"/>
      <c r="J156" s="456"/>
      <c r="K156" s="456"/>
      <c r="L156" s="456"/>
      <c r="M156" s="456"/>
      <c r="N156" s="455"/>
      <c r="O156" s="455"/>
      <c r="P156" s="455"/>
      <c r="Q156" s="455"/>
    </row>
    <row r="157" spans="1:17" x14ac:dyDescent="0.2">
      <c r="A157" s="455"/>
      <c r="B157" s="455"/>
      <c r="C157" s="455"/>
      <c r="D157" s="455"/>
      <c r="E157" s="456"/>
      <c r="F157" s="456"/>
      <c r="G157" s="456"/>
      <c r="H157" s="456"/>
      <c r="I157" s="456"/>
      <c r="J157" s="456"/>
      <c r="K157" s="456"/>
      <c r="L157" s="456"/>
      <c r="M157" s="456"/>
      <c r="N157" s="455"/>
      <c r="O157" s="455"/>
      <c r="P157" s="455"/>
      <c r="Q157" s="455"/>
    </row>
    <row r="158" spans="1:17" x14ac:dyDescent="0.2">
      <c r="A158" s="455"/>
      <c r="B158" s="455"/>
      <c r="C158" s="455"/>
      <c r="D158" s="455"/>
      <c r="E158" s="456"/>
      <c r="F158" s="456"/>
      <c r="G158" s="456"/>
      <c r="H158" s="456"/>
      <c r="I158" s="456"/>
      <c r="J158" s="456"/>
      <c r="K158" s="456"/>
      <c r="L158" s="456"/>
      <c r="M158" s="456"/>
      <c r="N158" s="455"/>
      <c r="O158" s="455"/>
      <c r="P158" s="455"/>
      <c r="Q158" s="455"/>
    </row>
    <row r="159" spans="1:17" x14ac:dyDescent="0.2">
      <c r="A159" s="455"/>
      <c r="B159" s="455"/>
      <c r="C159" s="455"/>
      <c r="D159" s="455"/>
      <c r="E159" s="456"/>
      <c r="F159" s="456"/>
      <c r="G159" s="456"/>
      <c r="H159" s="456"/>
      <c r="I159" s="456"/>
      <c r="J159" s="456"/>
      <c r="K159" s="456"/>
      <c r="L159" s="456"/>
      <c r="M159" s="456"/>
      <c r="N159" s="455"/>
      <c r="O159" s="455"/>
      <c r="P159" s="455"/>
      <c r="Q159" s="455"/>
    </row>
    <row r="160" spans="1:17" x14ac:dyDescent="0.2">
      <c r="A160" s="455"/>
      <c r="B160" s="455"/>
      <c r="C160" s="455"/>
      <c r="D160" s="455"/>
      <c r="E160" s="456"/>
      <c r="F160" s="456"/>
      <c r="G160" s="456"/>
      <c r="H160" s="456"/>
      <c r="I160" s="456"/>
      <c r="J160" s="456"/>
      <c r="K160" s="456"/>
      <c r="L160" s="456"/>
      <c r="M160" s="456"/>
      <c r="N160" s="455"/>
      <c r="O160" s="455"/>
      <c r="P160" s="455"/>
      <c r="Q160" s="455"/>
    </row>
    <row r="161" spans="1:17" x14ac:dyDescent="0.2">
      <c r="A161" s="455"/>
      <c r="B161" s="455"/>
      <c r="C161" s="455"/>
      <c r="D161" s="455"/>
      <c r="E161" s="456"/>
      <c r="F161" s="456"/>
      <c r="G161" s="456"/>
      <c r="H161" s="456"/>
      <c r="I161" s="456"/>
      <c r="J161" s="456"/>
      <c r="K161" s="456"/>
      <c r="L161" s="456"/>
      <c r="M161" s="456"/>
      <c r="N161" s="455"/>
      <c r="O161" s="455"/>
      <c r="P161" s="455"/>
      <c r="Q161" s="455"/>
    </row>
    <row r="162" spans="1:17" x14ac:dyDescent="0.2">
      <c r="A162" s="455"/>
      <c r="B162" s="455"/>
      <c r="C162" s="455"/>
      <c r="D162" s="455"/>
      <c r="E162" s="456"/>
      <c r="F162" s="456"/>
      <c r="G162" s="456"/>
      <c r="H162" s="456"/>
      <c r="I162" s="456"/>
      <c r="J162" s="456"/>
      <c r="K162" s="456"/>
      <c r="L162" s="456"/>
      <c r="M162" s="456"/>
      <c r="N162" s="455"/>
      <c r="O162" s="455"/>
      <c r="P162" s="455"/>
      <c r="Q162" s="455"/>
    </row>
    <row r="163" spans="1:17" x14ac:dyDescent="0.2">
      <c r="A163" s="455"/>
      <c r="B163" s="455"/>
      <c r="C163" s="455"/>
      <c r="D163" s="455"/>
      <c r="E163" s="456"/>
      <c r="F163" s="456"/>
      <c r="G163" s="456"/>
      <c r="H163" s="456"/>
      <c r="I163" s="456"/>
      <c r="J163" s="456"/>
      <c r="K163" s="456"/>
      <c r="L163" s="456"/>
      <c r="M163" s="456"/>
      <c r="N163" s="455"/>
      <c r="O163" s="455"/>
      <c r="P163" s="455"/>
      <c r="Q163" s="455"/>
    </row>
    <row r="164" spans="1:17" x14ac:dyDescent="0.2">
      <c r="A164" s="455"/>
      <c r="B164" s="455"/>
      <c r="C164" s="455"/>
      <c r="D164" s="455"/>
      <c r="E164" s="456"/>
      <c r="F164" s="456"/>
      <c r="G164" s="456"/>
      <c r="H164" s="456"/>
      <c r="I164" s="456"/>
      <c r="J164" s="456"/>
      <c r="K164" s="456"/>
      <c r="L164" s="456"/>
      <c r="M164" s="456"/>
      <c r="N164" s="455"/>
      <c r="O164" s="455"/>
      <c r="P164" s="455"/>
      <c r="Q164" s="455"/>
    </row>
    <row r="165" spans="1:17" x14ac:dyDescent="0.2">
      <c r="A165" s="455"/>
      <c r="B165" s="455"/>
      <c r="C165" s="455"/>
      <c r="D165" s="455"/>
      <c r="E165" s="456"/>
      <c r="F165" s="456"/>
      <c r="G165" s="456"/>
      <c r="H165" s="456"/>
      <c r="I165" s="456"/>
      <c r="J165" s="456"/>
      <c r="K165" s="456"/>
      <c r="L165" s="456"/>
      <c r="M165" s="456"/>
      <c r="N165" s="455"/>
      <c r="O165" s="455"/>
      <c r="P165" s="455"/>
      <c r="Q165" s="455"/>
    </row>
    <row r="166" spans="1:17" x14ac:dyDescent="0.2">
      <c r="A166" s="455"/>
      <c r="B166" s="455"/>
      <c r="C166" s="455"/>
      <c r="D166" s="455"/>
      <c r="E166" s="456"/>
      <c r="F166" s="456"/>
      <c r="G166" s="456"/>
      <c r="H166" s="456"/>
      <c r="I166" s="456"/>
      <c r="J166" s="456"/>
      <c r="K166" s="456"/>
      <c r="L166" s="456"/>
      <c r="M166" s="456"/>
      <c r="N166" s="455"/>
      <c r="O166" s="455"/>
      <c r="P166" s="455"/>
      <c r="Q166" s="455"/>
    </row>
    <row r="167" spans="1:17" x14ac:dyDescent="0.2">
      <c r="A167" s="455"/>
      <c r="B167" s="455"/>
      <c r="C167" s="455"/>
      <c r="D167" s="455"/>
      <c r="E167" s="456"/>
      <c r="F167" s="456"/>
      <c r="G167" s="456"/>
      <c r="H167" s="456"/>
      <c r="I167" s="456"/>
      <c r="J167" s="456"/>
      <c r="K167" s="456"/>
      <c r="L167" s="456"/>
      <c r="M167" s="456"/>
      <c r="N167" s="455"/>
      <c r="O167" s="455"/>
      <c r="P167" s="455"/>
      <c r="Q167" s="455"/>
    </row>
    <row r="168" spans="1:17" x14ac:dyDescent="0.2">
      <c r="A168" s="455"/>
      <c r="B168" s="455"/>
      <c r="C168" s="455"/>
      <c r="D168" s="455"/>
      <c r="E168" s="456"/>
      <c r="F168" s="456"/>
      <c r="G168" s="456"/>
      <c r="H168" s="456"/>
      <c r="I168" s="456"/>
      <c r="J168" s="456"/>
      <c r="K168" s="456"/>
      <c r="L168" s="456"/>
      <c r="M168" s="456"/>
      <c r="N168" s="455"/>
      <c r="O168" s="455"/>
      <c r="P168" s="455"/>
      <c r="Q168" s="455"/>
    </row>
    <row r="169" spans="1:17" x14ac:dyDescent="0.2">
      <c r="A169" s="455"/>
      <c r="B169" s="455"/>
      <c r="C169" s="455"/>
      <c r="D169" s="455"/>
      <c r="E169" s="456"/>
      <c r="F169" s="456"/>
      <c r="G169" s="456"/>
      <c r="H169" s="456"/>
      <c r="I169" s="456"/>
      <c r="J169" s="456"/>
      <c r="K169" s="456"/>
      <c r="L169" s="456"/>
      <c r="M169" s="456"/>
      <c r="N169" s="455"/>
      <c r="O169" s="455"/>
      <c r="P169" s="455"/>
      <c r="Q169" s="455"/>
    </row>
    <row r="170" spans="1:17" x14ac:dyDescent="0.2">
      <c r="A170" s="455"/>
      <c r="B170" s="455"/>
      <c r="C170" s="455"/>
      <c r="D170" s="455"/>
      <c r="E170" s="456"/>
      <c r="F170" s="456"/>
      <c r="G170" s="456"/>
      <c r="H170" s="456"/>
      <c r="I170" s="456"/>
      <c r="J170" s="456"/>
      <c r="K170" s="456"/>
      <c r="L170" s="456"/>
      <c r="M170" s="456"/>
      <c r="N170" s="455"/>
      <c r="O170" s="455"/>
      <c r="P170" s="455"/>
      <c r="Q170" s="455"/>
    </row>
    <row r="171" spans="1:17" x14ac:dyDescent="0.2">
      <c r="A171" s="455"/>
      <c r="B171" s="455"/>
      <c r="C171" s="455"/>
      <c r="D171" s="455"/>
      <c r="E171" s="456"/>
      <c r="F171" s="456"/>
      <c r="G171" s="456"/>
      <c r="H171" s="456"/>
      <c r="I171" s="456"/>
      <c r="J171" s="456"/>
      <c r="K171" s="456"/>
      <c r="L171" s="456"/>
      <c r="M171" s="456"/>
      <c r="N171" s="455"/>
      <c r="O171" s="455"/>
      <c r="P171" s="455"/>
      <c r="Q171" s="455"/>
    </row>
    <row r="172" spans="1:17" x14ac:dyDescent="0.2">
      <c r="A172" s="455"/>
      <c r="B172" s="455"/>
      <c r="C172" s="455"/>
      <c r="D172" s="455"/>
      <c r="E172" s="456"/>
      <c r="F172" s="456"/>
      <c r="G172" s="456"/>
      <c r="H172" s="456"/>
      <c r="I172" s="456"/>
      <c r="J172" s="456"/>
      <c r="K172" s="456"/>
      <c r="L172" s="456"/>
      <c r="M172" s="456"/>
      <c r="N172" s="455"/>
      <c r="O172" s="455"/>
      <c r="P172" s="455"/>
      <c r="Q172" s="455"/>
    </row>
    <row r="173" spans="1:17" x14ac:dyDescent="0.2">
      <c r="A173" s="455"/>
      <c r="B173" s="455"/>
      <c r="C173" s="455"/>
      <c r="D173" s="455"/>
      <c r="E173" s="456"/>
      <c r="F173" s="456"/>
      <c r="G173" s="456"/>
      <c r="H173" s="456"/>
      <c r="I173" s="456"/>
      <c r="J173" s="456"/>
      <c r="K173" s="456"/>
      <c r="L173" s="456"/>
      <c r="M173" s="456"/>
      <c r="N173" s="455"/>
      <c r="O173" s="455"/>
      <c r="P173" s="455"/>
      <c r="Q173" s="455"/>
    </row>
    <row r="174" spans="1:17" x14ac:dyDescent="0.2">
      <c r="A174" s="455"/>
      <c r="B174" s="455"/>
      <c r="C174" s="455"/>
      <c r="D174" s="455"/>
      <c r="E174" s="456"/>
      <c r="F174" s="456"/>
      <c r="G174" s="456"/>
      <c r="H174" s="456"/>
      <c r="I174" s="456"/>
      <c r="J174" s="456"/>
      <c r="K174" s="456"/>
      <c r="L174" s="456"/>
      <c r="M174" s="456"/>
      <c r="N174" s="455"/>
      <c r="O174" s="455"/>
      <c r="P174" s="455"/>
      <c r="Q174" s="455"/>
    </row>
    <row r="175" spans="1:17" x14ac:dyDescent="0.2">
      <c r="A175" s="455"/>
      <c r="B175" s="455"/>
      <c r="C175" s="455"/>
      <c r="D175" s="455"/>
      <c r="E175" s="456"/>
      <c r="F175" s="456"/>
      <c r="G175" s="456"/>
      <c r="H175" s="456"/>
      <c r="I175" s="456"/>
      <c r="J175" s="456"/>
      <c r="K175" s="456"/>
      <c r="L175" s="456"/>
      <c r="M175" s="456"/>
      <c r="N175" s="455"/>
      <c r="O175" s="455"/>
      <c r="P175" s="455"/>
      <c r="Q175" s="455"/>
    </row>
    <row r="176" spans="1:17" x14ac:dyDescent="0.2">
      <c r="A176" s="455"/>
      <c r="B176" s="455"/>
      <c r="C176" s="455"/>
      <c r="D176" s="455"/>
      <c r="E176" s="456"/>
      <c r="F176" s="456"/>
      <c r="G176" s="456"/>
      <c r="H176" s="456"/>
      <c r="I176" s="456"/>
      <c r="J176" s="456"/>
      <c r="K176" s="456"/>
      <c r="L176" s="456"/>
      <c r="M176" s="456"/>
      <c r="N176" s="455"/>
      <c r="O176" s="455"/>
      <c r="P176" s="455"/>
      <c r="Q176" s="455"/>
    </row>
    <row r="177" spans="1:17" x14ac:dyDescent="0.2">
      <c r="A177" s="455"/>
      <c r="B177" s="455"/>
      <c r="C177" s="455"/>
      <c r="D177" s="455"/>
      <c r="E177" s="456"/>
      <c r="F177" s="456"/>
      <c r="G177" s="456"/>
      <c r="H177" s="456"/>
      <c r="I177" s="456"/>
      <c r="J177" s="456"/>
      <c r="K177" s="456"/>
      <c r="L177" s="456"/>
      <c r="M177" s="456"/>
      <c r="N177" s="455"/>
      <c r="O177" s="455"/>
      <c r="P177" s="455"/>
      <c r="Q177" s="455"/>
    </row>
    <row r="178" spans="1:17" x14ac:dyDescent="0.2">
      <c r="A178" s="455"/>
      <c r="B178" s="455"/>
      <c r="C178" s="455"/>
      <c r="D178" s="455"/>
      <c r="E178" s="456"/>
      <c r="F178" s="456"/>
      <c r="G178" s="456"/>
      <c r="H178" s="456"/>
      <c r="I178" s="456"/>
      <c r="J178" s="456"/>
      <c r="K178" s="456"/>
      <c r="L178" s="456"/>
      <c r="M178" s="456"/>
      <c r="N178" s="455"/>
      <c r="O178" s="455"/>
      <c r="P178" s="455"/>
      <c r="Q178" s="455"/>
    </row>
    <row r="179" spans="1:17" x14ac:dyDescent="0.2">
      <c r="A179" s="455"/>
      <c r="B179" s="455"/>
      <c r="C179" s="455"/>
      <c r="D179" s="455"/>
      <c r="E179" s="456"/>
      <c r="F179" s="456"/>
      <c r="G179" s="456"/>
      <c r="H179" s="456"/>
      <c r="I179" s="456"/>
      <c r="J179" s="456"/>
      <c r="K179" s="456"/>
      <c r="L179" s="456"/>
      <c r="M179" s="456"/>
      <c r="N179" s="455"/>
      <c r="O179" s="455"/>
      <c r="P179" s="455"/>
      <c r="Q179" s="455"/>
    </row>
    <row r="180" spans="1:17" x14ac:dyDescent="0.2">
      <c r="A180" s="455"/>
      <c r="B180" s="455"/>
      <c r="C180" s="455"/>
      <c r="D180" s="455"/>
      <c r="E180" s="456"/>
      <c r="F180" s="456"/>
      <c r="G180" s="456"/>
      <c r="H180" s="456"/>
      <c r="I180" s="456"/>
      <c r="J180" s="456"/>
      <c r="K180" s="456"/>
      <c r="L180" s="456"/>
      <c r="M180" s="456"/>
      <c r="N180" s="455"/>
      <c r="O180" s="455"/>
      <c r="P180" s="455"/>
      <c r="Q180" s="455"/>
    </row>
    <row r="181" spans="1:17" x14ac:dyDescent="0.2">
      <c r="A181" s="455"/>
      <c r="B181" s="455"/>
      <c r="C181" s="455"/>
      <c r="D181" s="455"/>
      <c r="E181" s="456"/>
      <c r="F181" s="456"/>
      <c r="G181" s="456"/>
      <c r="H181" s="456"/>
      <c r="I181" s="456"/>
      <c r="J181" s="456"/>
      <c r="K181" s="456"/>
      <c r="L181" s="456"/>
      <c r="M181" s="456"/>
      <c r="N181" s="455"/>
      <c r="O181" s="455"/>
      <c r="P181" s="455"/>
      <c r="Q181" s="455"/>
    </row>
    <row r="182" spans="1:17" x14ac:dyDescent="0.2">
      <c r="A182" s="455"/>
      <c r="B182" s="455"/>
      <c r="C182" s="455"/>
      <c r="D182" s="455"/>
      <c r="E182" s="456"/>
      <c r="F182" s="456"/>
      <c r="G182" s="456"/>
      <c r="H182" s="456"/>
      <c r="I182" s="456"/>
      <c r="J182" s="456"/>
      <c r="K182" s="456"/>
      <c r="L182" s="456"/>
      <c r="M182" s="456"/>
      <c r="N182" s="455"/>
      <c r="O182" s="455"/>
      <c r="P182" s="455"/>
      <c r="Q182" s="455"/>
    </row>
    <row r="183" spans="1:17" x14ac:dyDescent="0.2">
      <c r="A183" s="455"/>
      <c r="B183" s="455"/>
      <c r="C183" s="455"/>
      <c r="D183" s="455"/>
      <c r="E183" s="456"/>
      <c r="F183" s="456"/>
      <c r="G183" s="456"/>
      <c r="H183" s="456"/>
      <c r="I183" s="456"/>
      <c r="J183" s="456"/>
      <c r="K183" s="456"/>
      <c r="L183" s="456"/>
      <c r="M183" s="456"/>
      <c r="N183" s="455"/>
      <c r="O183" s="455"/>
      <c r="P183" s="455"/>
      <c r="Q183" s="455"/>
    </row>
    <row r="184" spans="1:17" x14ac:dyDescent="0.2">
      <c r="A184" s="455"/>
      <c r="B184" s="455"/>
      <c r="C184" s="455"/>
      <c r="D184" s="455"/>
      <c r="E184" s="456"/>
      <c r="F184" s="456"/>
      <c r="G184" s="456"/>
      <c r="H184" s="456"/>
      <c r="I184" s="456"/>
      <c r="J184" s="456"/>
      <c r="K184" s="456"/>
      <c r="L184" s="456"/>
      <c r="M184" s="456"/>
      <c r="N184" s="455"/>
      <c r="O184" s="455"/>
      <c r="P184" s="455"/>
      <c r="Q184" s="455"/>
    </row>
    <row r="185" spans="1:17" x14ac:dyDescent="0.2">
      <c r="A185" s="455"/>
      <c r="B185" s="455"/>
      <c r="C185" s="455"/>
      <c r="D185" s="455"/>
      <c r="E185" s="456"/>
      <c r="F185" s="456"/>
      <c r="G185" s="456"/>
      <c r="H185" s="456"/>
      <c r="I185" s="456"/>
      <c r="J185" s="456"/>
      <c r="K185" s="456"/>
      <c r="L185" s="456"/>
      <c r="M185" s="456"/>
      <c r="N185" s="455"/>
      <c r="O185" s="455"/>
      <c r="P185" s="455"/>
      <c r="Q185" s="455"/>
    </row>
    <row r="186" spans="1:17" x14ac:dyDescent="0.2">
      <c r="A186" s="455"/>
      <c r="B186" s="455"/>
      <c r="C186" s="455"/>
      <c r="D186" s="455"/>
      <c r="E186" s="456"/>
      <c r="F186" s="456"/>
      <c r="G186" s="456"/>
      <c r="H186" s="456"/>
      <c r="I186" s="456"/>
      <c r="J186" s="456"/>
      <c r="K186" s="456"/>
      <c r="L186" s="456"/>
      <c r="M186" s="456"/>
      <c r="N186" s="455"/>
      <c r="O186" s="455"/>
      <c r="P186" s="455"/>
      <c r="Q186" s="455"/>
    </row>
    <row r="187" spans="1:17" x14ac:dyDescent="0.2">
      <c r="A187" s="455"/>
      <c r="B187" s="455"/>
      <c r="C187" s="455"/>
      <c r="D187" s="455"/>
      <c r="E187" s="456"/>
      <c r="F187" s="456"/>
      <c r="G187" s="456"/>
      <c r="H187" s="456"/>
      <c r="I187" s="456"/>
      <c r="J187" s="456"/>
      <c r="K187" s="456"/>
      <c r="L187" s="456"/>
      <c r="M187" s="456"/>
      <c r="N187" s="455"/>
      <c r="O187" s="455"/>
      <c r="P187" s="455"/>
      <c r="Q187" s="455"/>
    </row>
    <row r="188" spans="1:17" x14ac:dyDescent="0.2">
      <c r="A188" s="455"/>
      <c r="B188" s="455"/>
      <c r="C188" s="455"/>
      <c r="D188" s="455"/>
      <c r="E188" s="456"/>
      <c r="F188" s="456"/>
      <c r="G188" s="456"/>
      <c r="H188" s="456"/>
      <c r="I188" s="456"/>
      <c r="J188" s="456"/>
      <c r="K188" s="456"/>
      <c r="L188" s="456"/>
      <c r="M188" s="456"/>
      <c r="N188" s="455"/>
      <c r="O188" s="455"/>
      <c r="P188" s="455"/>
      <c r="Q188" s="455"/>
    </row>
    <row r="189" spans="1:17" x14ac:dyDescent="0.2">
      <c r="A189" s="455"/>
      <c r="B189" s="455"/>
      <c r="C189" s="455"/>
      <c r="D189" s="455"/>
      <c r="E189" s="456"/>
      <c r="F189" s="456"/>
      <c r="G189" s="456"/>
      <c r="H189" s="456"/>
      <c r="I189" s="456"/>
      <c r="J189" s="456"/>
      <c r="K189" s="456"/>
      <c r="L189" s="456"/>
      <c r="M189" s="456"/>
      <c r="N189" s="455"/>
      <c r="O189" s="455"/>
      <c r="P189" s="455"/>
      <c r="Q189" s="455"/>
    </row>
    <row r="190" spans="1:17" x14ac:dyDescent="0.2">
      <c r="A190" s="455"/>
      <c r="B190" s="455"/>
      <c r="C190" s="455"/>
      <c r="D190" s="455"/>
      <c r="E190" s="456"/>
      <c r="F190" s="456"/>
      <c r="G190" s="456"/>
      <c r="H190" s="456"/>
      <c r="I190" s="456"/>
      <c r="J190" s="456"/>
      <c r="K190" s="456"/>
      <c r="L190" s="456"/>
      <c r="M190" s="456"/>
      <c r="N190" s="455"/>
      <c r="O190" s="455"/>
      <c r="P190" s="455"/>
      <c r="Q190" s="455"/>
    </row>
    <row r="191" spans="1:17" x14ac:dyDescent="0.2">
      <c r="A191" s="455"/>
      <c r="B191" s="455"/>
      <c r="C191" s="455"/>
      <c r="D191" s="455"/>
      <c r="E191" s="456"/>
      <c r="F191" s="456"/>
      <c r="G191" s="456"/>
      <c r="H191" s="456"/>
      <c r="I191" s="456"/>
      <c r="J191" s="456"/>
      <c r="K191" s="456"/>
      <c r="L191" s="456"/>
      <c r="M191" s="456"/>
      <c r="N191" s="455"/>
      <c r="O191" s="455"/>
      <c r="P191" s="455"/>
      <c r="Q191" s="455"/>
    </row>
    <row r="192" spans="1:17" x14ac:dyDescent="0.2">
      <c r="A192" s="455"/>
      <c r="B192" s="455"/>
      <c r="C192" s="455"/>
      <c r="D192" s="455"/>
      <c r="E192" s="456"/>
      <c r="F192" s="456"/>
      <c r="G192" s="456"/>
      <c r="H192" s="456"/>
      <c r="I192" s="456"/>
      <c r="J192" s="456"/>
      <c r="K192" s="456"/>
      <c r="L192" s="456"/>
      <c r="M192" s="456"/>
      <c r="N192" s="455"/>
      <c r="O192" s="455"/>
      <c r="P192" s="455"/>
      <c r="Q192" s="455"/>
    </row>
    <row r="193" spans="1:17" x14ac:dyDescent="0.2">
      <c r="A193" s="455"/>
      <c r="B193" s="455"/>
      <c r="C193" s="455"/>
      <c r="D193" s="455"/>
      <c r="E193" s="456"/>
      <c r="F193" s="456"/>
      <c r="G193" s="456"/>
      <c r="H193" s="456"/>
      <c r="I193" s="456"/>
      <c r="J193" s="456"/>
      <c r="K193" s="456"/>
      <c r="L193" s="456"/>
      <c r="M193" s="456"/>
      <c r="N193" s="455"/>
      <c r="O193" s="455"/>
      <c r="P193" s="455"/>
      <c r="Q193" s="455"/>
    </row>
    <row r="194" spans="1:17" x14ac:dyDescent="0.2">
      <c r="A194" s="455"/>
      <c r="B194" s="455"/>
      <c r="C194" s="455"/>
      <c r="D194" s="455"/>
      <c r="E194" s="456"/>
      <c r="F194" s="456"/>
      <c r="G194" s="456"/>
      <c r="H194" s="456"/>
      <c r="I194" s="456"/>
      <c r="J194" s="456"/>
      <c r="K194" s="456"/>
      <c r="L194" s="456"/>
      <c r="M194" s="456"/>
      <c r="N194" s="455"/>
      <c r="O194" s="455"/>
      <c r="P194" s="455"/>
      <c r="Q194" s="455"/>
    </row>
    <row r="195" spans="1:17" x14ac:dyDescent="0.2">
      <c r="A195" s="455"/>
      <c r="B195" s="455"/>
      <c r="C195" s="455"/>
      <c r="D195" s="455"/>
      <c r="E195" s="456"/>
      <c r="F195" s="456"/>
      <c r="G195" s="456"/>
      <c r="H195" s="456"/>
      <c r="I195" s="456"/>
      <c r="J195" s="456"/>
      <c r="K195" s="456"/>
      <c r="L195" s="456"/>
      <c r="M195" s="456"/>
      <c r="N195" s="455"/>
      <c r="O195" s="455"/>
      <c r="P195" s="455"/>
      <c r="Q195" s="455"/>
    </row>
    <row r="196" spans="1:17" x14ac:dyDescent="0.2">
      <c r="A196" s="455"/>
      <c r="B196" s="455"/>
      <c r="C196" s="455"/>
      <c r="D196" s="455"/>
      <c r="E196" s="456"/>
      <c r="F196" s="456"/>
      <c r="G196" s="456"/>
      <c r="H196" s="456"/>
      <c r="I196" s="456"/>
      <c r="J196" s="456"/>
      <c r="K196" s="456"/>
      <c r="L196" s="456"/>
      <c r="M196" s="456"/>
      <c r="N196" s="455"/>
      <c r="O196" s="455"/>
      <c r="P196" s="455"/>
      <c r="Q196" s="455"/>
    </row>
    <row r="197" spans="1:17" x14ac:dyDescent="0.2">
      <c r="A197" s="455"/>
      <c r="B197" s="455"/>
      <c r="C197" s="455"/>
      <c r="D197" s="455"/>
      <c r="E197" s="456"/>
      <c r="F197" s="456"/>
      <c r="G197" s="456"/>
      <c r="H197" s="456"/>
      <c r="I197" s="456"/>
      <c r="J197" s="456"/>
      <c r="K197" s="456"/>
      <c r="L197" s="456"/>
      <c r="M197" s="456"/>
      <c r="N197" s="455"/>
      <c r="O197" s="455"/>
      <c r="P197" s="455"/>
      <c r="Q197" s="455"/>
    </row>
    <row r="198" spans="1:17" x14ac:dyDescent="0.2">
      <c r="A198" s="455"/>
      <c r="B198" s="455"/>
      <c r="C198" s="455"/>
      <c r="D198" s="455"/>
      <c r="E198" s="456"/>
      <c r="F198" s="456"/>
      <c r="G198" s="456"/>
      <c r="H198" s="456"/>
      <c r="I198" s="456"/>
      <c r="J198" s="456"/>
      <c r="K198" s="456"/>
      <c r="L198" s="456"/>
      <c r="M198" s="456"/>
      <c r="N198" s="455"/>
      <c r="O198" s="455"/>
      <c r="P198" s="455"/>
      <c r="Q198" s="455"/>
    </row>
    <row r="199" spans="1:17" x14ac:dyDescent="0.2">
      <c r="A199" s="455"/>
      <c r="B199" s="455"/>
      <c r="C199" s="455"/>
      <c r="D199" s="455"/>
      <c r="E199" s="456"/>
      <c r="F199" s="456"/>
      <c r="G199" s="456"/>
      <c r="H199" s="456"/>
      <c r="I199" s="456"/>
      <c r="J199" s="456"/>
      <c r="K199" s="456"/>
      <c r="L199" s="456"/>
      <c r="M199" s="456"/>
      <c r="N199" s="455"/>
      <c r="O199" s="455"/>
      <c r="P199" s="455"/>
      <c r="Q199" s="455"/>
    </row>
    <row r="200" spans="1:17" x14ac:dyDescent="0.2">
      <c r="A200" s="455"/>
      <c r="B200" s="455"/>
      <c r="C200" s="455"/>
      <c r="D200" s="455"/>
      <c r="E200" s="456"/>
      <c r="F200" s="456"/>
      <c r="G200" s="456"/>
      <c r="H200" s="456"/>
      <c r="I200" s="456"/>
      <c r="J200" s="456"/>
      <c r="K200" s="456"/>
      <c r="L200" s="456"/>
      <c r="M200" s="456"/>
      <c r="N200" s="455"/>
      <c r="O200" s="455"/>
      <c r="P200" s="455"/>
      <c r="Q200" s="455"/>
    </row>
    <row r="201" spans="1:17" x14ac:dyDescent="0.2">
      <c r="A201" s="455"/>
      <c r="B201" s="455"/>
      <c r="C201" s="455"/>
      <c r="D201" s="455"/>
      <c r="E201" s="456"/>
      <c r="F201" s="456"/>
      <c r="G201" s="456"/>
      <c r="H201" s="456"/>
      <c r="I201" s="456"/>
      <c r="J201" s="456"/>
      <c r="K201" s="456"/>
      <c r="L201" s="456"/>
      <c r="M201" s="456"/>
      <c r="N201" s="455"/>
      <c r="O201" s="455"/>
      <c r="P201" s="455"/>
      <c r="Q201" s="455"/>
    </row>
    <row r="202" spans="1:17" x14ac:dyDescent="0.2">
      <c r="A202" s="455"/>
      <c r="B202" s="455"/>
      <c r="C202" s="455"/>
      <c r="D202" s="455"/>
      <c r="E202" s="456"/>
      <c r="F202" s="456"/>
      <c r="G202" s="456"/>
      <c r="H202" s="456"/>
      <c r="I202" s="456"/>
      <c r="J202" s="456"/>
      <c r="K202" s="456"/>
      <c r="L202" s="456"/>
      <c r="M202" s="456"/>
      <c r="N202" s="455"/>
      <c r="O202" s="455"/>
      <c r="P202" s="455"/>
      <c r="Q202" s="455"/>
    </row>
    <row r="203" spans="1:17" x14ac:dyDescent="0.2">
      <c r="A203" s="455"/>
      <c r="B203" s="455"/>
      <c r="C203" s="455"/>
      <c r="D203" s="455"/>
      <c r="E203" s="456"/>
      <c r="F203" s="456"/>
      <c r="G203" s="456"/>
      <c r="H203" s="456"/>
      <c r="I203" s="456"/>
      <c r="J203" s="456"/>
      <c r="K203" s="456"/>
      <c r="L203" s="456"/>
      <c r="M203" s="456"/>
      <c r="N203" s="455"/>
      <c r="O203" s="455"/>
      <c r="P203" s="455"/>
      <c r="Q203" s="455"/>
    </row>
    <row r="204" spans="1:17" x14ac:dyDescent="0.2">
      <c r="A204" s="455"/>
      <c r="B204" s="455"/>
      <c r="C204" s="455"/>
      <c r="D204" s="455"/>
      <c r="E204" s="456"/>
      <c r="F204" s="456"/>
      <c r="G204" s="456"/>
      <c r="H204" s="456"/>
      <c r="I204" s="456"/>
      <c r="J204" s="456"/>
      <c r="K204" s="456"/>
      <c r="L204" s="456"/>
      <c r="M204" s="456"/>
      <c r="N204" s="455"/>
      <c r="O204" s="455"/>
      <c r="P204" s="455"/>
      <c r="Q204" s="455"/>
    </row>
    <row r="205" spans="1:17" x14ac:dyDescent="0.2">
      <c r="A205" s="455"/>
      <c r="B205" s="455"/>
      <c r="C205" s="455"/>
      <c r="D205" s="455"/>
      <c r="E205" s="456"/>
      <c r="F205" s="456"/>
      <c r="G205" s="456"/>
      <c r="H205" s="456"/>
      <c r="I205" s="456"/>
      <c r="J205" s="456"/>
      <c r="K205" s="456"/>
      <c r="L205" s="456"/>
      <c r="M205" s="456"/>
      <c r="N205" s="455"/>
      <c r="O205" s="455"/>
      <c r="P205" s="455"/>
      <c r="Q205" s="455"/>
    </row>
    <row r="206" spans="1:17" x14ac:dyDescent="0.2">
      <c r="A206" s="455"/>
      <c r="B206" s="455"/>
      <c r="C206" s="455"/>
      <c r="D206" s="455"/>
      <c r="E206" s="456"/>
      <c r="F206" s="456"/>
      <c r="G206" s="456"/>
      <c r="H206" s="456"/>
      <c r="I206" s="456"/>
      <c r="J206" s="456"/>
      <c r="K206" s="456"/>
      <c r="L206" s="456"/>
      <c r="M206" s="456"/>
      <c r="N206" s="455"/>
      <c r="O206" s="455"/>
      <c r="P206" s="455"/>
      <c r="Q206" s="455"/>
    </row>
    <row r="207" spans="1:17" x14ac:dyDescent="0.2">
      <c r="A207" s="455"/>
      <c r="B207" s="455"/>
      <c r="C207" s="455"/>
      <c r="D207" s="455"/>
      <c r="E207" s="456"/>
      <c r="F207" s="456"/>
      <c r="G207" s="456"/>
      <c r="H207" s="456"/>
      <c r="I207" s="456"/>
      <c r="J207" s="456"/>
      <c r="K207" s="456"/>
      <c r="L207" s="456"/>
      <c r="M207" s="456"/>
      <c r="N207" s="455"/>
      <c r="O207" s="455"/>
      <c r="P207" s="455"/>
      <c r="Q207" s="455"/>
    </row>
    <row r="208" spans="1:17" x14ac:dyDescent="0.2">
      <c r="A208" s="455"/>
      <c r="B208" s="455"/>
      <c r="C208" s="455"/>
      <c r="D208" s="455"/>
      <c r="E208" s="456"/>
      <c r="F208" s="456"/>
      <c r="G208" s="456"/>
      <c r="H208" s="456"/>
      <c r="I208" s="456"/>
      <c r="J208" s="456"/>
      <c r="K208" s="456"/>
      <c r="L208" s="456"/>
      <c r="M208" s="456"/>
      <c r="N208" s="455"/>
      <c r="O208" s="455"/>
      <c r="P208" s="455"/>
      <c r="Q208" s="455"/>
    </row>
    <row r="209" spans="1:17" x14ac:dyDescent="0.2">
      <c r="A209" s="455"/>
      <c r="B209" s="455"/>
      <c r="C209" s="455"/>
      <c r="D209" s="455"/>
      <c r="E209" s="456"/>
      <c r="F209" s="456"/>
      <c r="G209" s="456"/>
      <c r="H209" s="456"/>
      <c r="I209" s="456"/>
      <c r="J209" s="456"/>
      <c r="K209" s="456"/>
      <c r="L209" s="456"/>
      <c r="M209" s="456"/>
      <c r="N209" s="455"/>
      <c r="O209" s="455"/>
      <c r="P209" s="455"/>
      <c r="Q209" s="455"/>
    </row>
    <row r="210" spans="1:17" x14ac:dyDescent="0.2">
      <c r="A210" s="455"/>
      <c r="B210" s="455"/>
      <c r="C210" s="455"/>
      <c r="D210" s="455"/>
      <c r="E210" s="456"/>
      <c r="F210" s="456"/>
      <c r="G210" s="456"/>
      <c r="H210" s="456"/>
      <c r="I210" s="456"/>
      <c r="J210" s="456"/>
      <c r="K210" s="456"/>
      <c r="L210" s="456"/>
      <c r="M210" s="456"/>
      <c r="N210" s="455"/>
      <c r="O210" s="455"/>
      <c r="P210" s="455"/>
      <c r="Q210" s="455"/>
    </row>
    <row r="211" spans="1:17" x14ac:dyDescent="0.2">
      <c r="A211" s="455"/>
      <c r="B211" s="455"/>
      <c r="C211" s="455"/>
      <c r="D211" s="455"/>
      <c r="E211" s="456"/>
      <c r="F211" s="456"/>
      <c r="G211" s="456"/>
      <c r="H211" s="456"/>
      <c r="I211" s="456"/>
      <c r="J211" s="456"/>
      <c r="K211" s="456"/>
      <c r="L211" s="456"/>
      <c r="M211" s="456"/>
      <c r="N211" s="455"/>
      <c r="O211" s="455"/>
      <c r="P211" s="455"/>
      <c r="Q211" s="455"/>
    </row>
    <row r="212" spans="1:17" x14ac:dyDescent="0.2">
      <c r="A212" s="455"/>
      <c r="B212" s="455"/>
      <c r="C212" s="455"/>
      <c r="D212" s="455"/>
      <c r="E212" s="456"/>
      <c r="F212" s="456"/>
      <c r="G212" s="456"/>
      <c r="H212" s="456"/>
      <c r="I212" s="456"/>
      <c r="J212" s="456"/>
      <c r="K212" s="456"/>
      <c r="L212" s="456"/>
      <c r="M212" s="456"/>
      <c r="N212" s="455"/>
      <c r="O212" s="455"/>
      <c r="P212" s="455"/>
      <c r="Q212" s="455"/>
    </row>
    <row r="213" spans="1:17" x14ac:dyDescent="0.2">
      <c r="A213" s="455"/>
      <c r="B213" s="455"/>
      <c r="C213" s="455"/>
      <c r="D213" s="455"/>
      <c r="E213" s="456"/>
      <c r="F213" s="456"/>
      <c r="G213" s="456"/>
      <c r="H213" s="456"/>
      <c r="I213" s="456"/>
      <c r="J213" s="456"/>
      <c r="K213" s="456"/>
      <c r="L213" s="456"/>
      <c r="M213" s="456"/>
      <c r="N213" s="455"/>
      <c r="O213" s="455"/>
      <c r="P213" s="455"/>
      <c r="Q213" s="455"/>
    </row>
    <row r="214" spans="1:17" x14ac:dyDescent="0.2">
      <c r="A214" s="455"/>
      <c r="B214" s="455"/>
      <c r="C214" s="455"/>
      <c r="D214" s="455"/>
      <c r="E214" s="456"/>
      <c r="F214" s="456"/>
      <c r="G214" s="456"/>
      <c r="H214" s="456"/>
      <c r="I214" s="456"/>
      <c r="J214" s="456"/>
      <c r="K214" s="456"/>
      <c r="L214" s="456"/>
      <c r="M214" s="456"/>
      <c r="N214" s="455"/>
      <c r="O214" s="455"/>
      <c r="P214" s="455"/>
      <c r="Q214" s="455"/>
    </row>
    <row r="215" spans="1:17" x14ac:dyDescent="0.2">
      <c r="A215" s="455"/>
      <c r="B215" s="455"/>
      <c r="C215" s="455"/>
      <c r="D215" s="455"/>
      <c r="E215" s="456"/>
      <c r="F215" s="456"/>
      <c r="G215" s="456"/>
      <c r="H215" s="456"/>
      <c r="I215" s="456"/>
      <c r="J215" s="456"/>
      <c r="K215" s="456"/>
      <c r="L215" s="456"/>
      <c r="M215" s="456"/>
      <c r="N215" s="455"/>
      <c r="O215" s="455"/>
      <c r="P215" s="455"/>
      <c r="Q215" s="455"/>
    </row>
    <row r="216" spans="1:17" x14ac:dyDescent="0.2">
      <c r="A216" s="455"/>
      <c r="B216" s="455"/>
      <c r="C216" s="455"/>
      <c r="D216" s="455"/>
      <c r="E216" s="456"/>
      <c r="F216" s="456"/>
      <c r="G216" s="456"/>
      <c r="H216" s="456"/>
      <c r="I216" s="456"/>
      <c r="J216" s="456"/>
      <c r="K216" s="456"/>
      <c r="L216" s="456"/>
      <c r="M216" s="456"/>
      <c r="N216" s="455"/>
      <c r="O216" s="455"/>
      <c r="P216" s="455"/>
      <c r="Q216" s="455"/>
    </row>
    <row r="217" spans="1:17" x14ac:dyDescent="0.2">
      <c r="A217" s="455"/>
      <c r="B217" s="455"/>
      <c r="C217" s="455"/>
      <c r="D217" s="455"/>
      <c r="E217" s="456"/>
      <c r="F217" s="456"/>
      <c r="G217" s="456"/>
      <c r="H217" s="456"/>
      <c r="I217" s="456"/>
      <c r="J217" s="456"/>
      <c r="K217" s="456"/>
      <c r="L217" s="456"/>
      <c r="M217" s="456"/>
      <c r="N217" s="455"/>
      <c r="O217" s="455"/>
      <c r="P217" s="455"/>
      <c r="Q217" s="455"/>
    </row>
    <row r="218" spans="1:17" x14ac:dyDescent="0.2">
      <c r="A218" s="455"/>
      <c r="B218" s="455"/>
      <c r="C218" s="455"/>
      <c r="D218" s="455"/>
      <c r="E218" s="456"/>
      <c r="F218" s="456"/>
      <c r="G218" s="456"/>
      <c r="H218" s="456"/>
      <c r="I218" s="456"/>
      <c r="J218" s="456"/>
      <c r="K218" s="456"/>
      <c r="L218" s="456"/>
      <c r="M218" s="456"/>
      <c r="N218" s="455"/>
      <c r="O218" s="455"/>
      <c r="P218" s="455"/>
      <c r="Q218" s="455"/>
    </row>
    <row r="219" spans="1:17" x14ac:dyDescent="0.2">
      <c r="A219" s="455"/>
      <c r="B219" s="455"/>
      <c r="C219" s="455"/>
      <c r="D219" s="455"/>
      <c r="E219" s="456"/>
      <c r="F219" s="456"/>
      <c r="G219" s="456"/>
      <c r="H219" s="456"/>
      <c r="I219" s="456"/>
      <c r="J219" s="456"/>
      <c r="K219" s="456"/>
      <c r="L219" s="456"/>
      <c r="M219" s="456"/>
      <c r="N219" s="455"/>
      <c r="O219" s="455"/>
      <c r="P219" s="455"/>
      <c r="Q219" s="455"/>
    </row>
    <row r="220" spans="1:17" x14ac:dyDescent="0.2">
      <c r="A220" s="455"/>
      <c r="B220" s="455"/>
      <c r="C220" s="455"/>
      <c r="D220" s="455"/>
      <c r="E220" s="456"/>
      <c r="F220" s="456"/>
      <c r="G220" s="456"/>
      <c r="H220" s="456"/>
      <c r="I220" s="456"/>
      <c r="J220" s="456"/>
      <c r="K220" s="456"/>
      <c r="L220" s="456"/>
      <c r="M220" s="456"/>
      <c r="N220" s="455"/>
      <c r="O220" s="455"/>
      <c r="P220" s="455"/>
      <c r="Q220" s="455"/>
    </row>
    <row r="221" spans="1:17" x14ac:dyDescent="0.2">
      <c r="A221" s="455"/>
      <c r="B221" s="455"/>
      <c r="C221" s="455"/>
      <c r="D221" s="455"/>
      <c r="E221" s="456"/>
      <c r="F221" s="456"/>
      <c r="G221" s="456"/>
      <c r="H221" s="456"/>
      <c r="I221" s="456"/>
      <c r="J221" s="456"/>
      <c r="K221" s="456"/>
      <c r="L221" s="456"/>
      <c r="M221" s="456"/>
      <c r="N221" s="455"/>
      <c r="O221" s="455"/>
      <c r="P221" s="455"/>
      <c r="Q221" s="455"/>
    </row>
    <row r="222" spans="1:17" x14ac:dyDescent="0.2">
      <c r="A222" s="455"/>
      <c r="B222" s="455"/>
      <c r="C222" s="455"/>
      <c r="D222" s="455"/>
      <c r="E222" s="456"/>
      <c r="F222" s="456"/>
      <c r="G222" s="456"/>
      <c r="H222" s="456"/>
      <c r="I222" s="456"/>
      <c r="J222" s="456"/>
      <c r="K222" s="456"/>
      <c r="L222" s="456"/>
      <c r="M222" s="456"/>
      <c r="N222" s="455"/>
      <c r="O222" s="455"/>
      <c r="P222" s="455"/>
      <c r="Q222" s="455"/>
    </row>
    <row r="223" spans="1:17" x14ac:dyDescent="0.2">
      <c r="A223" s="455"/>
      <c r="B223" s="455"/>
      <c r="C223" s="455"/>
      <c r="D223" s="455"/>
      <c r="E223" s="456"/>
      <c r="F223" s="456"/>
      <c r="G223" s="456"/>
      <c r="H223" s="456"/>
      <c r="I223" s="456"/>
      <c r="J223" s="456"/>
      <c r="K223" s="456"/>
      <c r="L223" s="456"/>
      <c r="M223" s="456"/>
      <c r="N223" s="455"/>
      <c r="O223" s="455"/>
      <c r="P223" s="455"/>
      <c r="Q223" s="455"/>
    </row>
    <row r="224" spans="1:17" x14ac:dyDescent="0.2">
      <c r="A224" s="455"/>
      <c r="B224" s="455"/>
      <c r="C224" s="455"/>
      <c r="D224" s="455"/>
      <c r="E224" s="456"/>
      <c r="F224" s="456"/>
      <c r="G224" s="456"/>
      <c r="H224" s="456"/>
      <c r="I224" s="456"/>
      <c r="J224" s="456"/>
      <c r="K224" s="456"/>
      <c r="L224" s="456"/>
      <c r="M224" s="456"/>
      <c r="N224" s="455"/>
      <c r="O224" s="455"/>
      <c r="P224" s="455"/>
      <c r="Q224" s="455"/>
    </row>
    <row r="225" spans="1:17" x14ac:dyDescent="0.2">
      <c r="A225" s="455"/>
      <c r="B225" s="455"/>
      <c r="C225" s="455"/>
      <c r="D225" s="455"/>
      <c r="E225" s="456"/>
      <c r="F225" s="456"/>
      <c r="G225" s="456"/>
      <c r="H225" s="456"/>
      <c r="I225" s="456"/>
      <c r="J225" s="456"/>
      <c r="K225" s="456"/>
      <c r="L225" s="456"/>
      <c r="M225" s="456"/>
      <c r="N225" s="455"/>
      <c r="O225" s="455"/>
      <c r="P225" s="455"/>
      <c r="Q225" s="455"/>
    </row>
    <row r="226" spans="1:17" x14ac:dyDescent="0.2">
      <c r="A226" s="455"/>
      <c r="B226" s="455"/>
      <c r="C226" s="455"/>
      <c r="D226" s="455"/>
      <c r="E226" s="456"/>
      <c r="F226" s="456"/>
      <c r="G226" s="456"/>
      <c r="H226" s="456"/>
      <c r="I226" s="456"/>
      <c r="J226" s="456"/>
      <c r="K226" s="456"/>
      <c r="L226" s="456"/>
      <c r="M226" s="456"/>
      <c r="N226" s="455"/>
      <c r="O226" s="455"/>
      <c r="P226" s="455"/>
      <c r="Q226" s="455"/>
    </row>
    <row r="227" spans="1:17" x14ac:dyDescent="0.2">
      <c r="A227" s="455"/>
      <c r="B227" s="455"/>
      <c r="C227" s="455"/>
      <c r="D227" s="455"/>
      <c r="E227" s="456"/>
      <c r="F227" s="456"/>
      <c r="G227" s="456"/>
      <c r="H227" s="456"/>
      <c r="I227" s="456"/>
      <c r="J227" s="456"/>
      <c r="K227" s="456"/>
      <c r="L227" s="456"/>
      <c r="M227" s="456"/>
      <c r="N227" s="455"/>
      <c r="O227" s="455"/>
      <c r="P227" s="455"/>
      <c r="Q227" s="455"/>
    </row>
    <row r="228" spans="1:17" x14ac:dyDescent="0.2">
      <c r="A228" s="455"/>
      <c r="B228" s="455"/>
      <c r="C228" s="455"/>
      <c r="D228" s="455"/>
      <c r="E228" s="456"/>
      <c r="F228" s="456"/>
      <c r="G228" s="456"/>
      <c r="H228" s="456"/>
      <c r="I228" s="456"/>
      <c r="J228" s="456"/>
      <c r="K228" s="456"/>
      <c r="L228" s="456"/>
      <c r="M228" s="456"/>
      <c r="N228" s="455"/>
      <c r="O228" s="455"/>
      <c r="P228" s="455"/>
      <c r="Q228" s="455"/>
    </row>
    <row r="229" spans="1:17" x14ac:dyDescent="0.2">
      <c r="A229" s="455"/>
      <c r="B229" s="455"/>
      <c r="C229" s="455"/>
      <c r="D229" s="455"/>
      <c r="E229" s="456"/>
      <c r="F229" s="456"/>
      <c r="G229" s="456"/>
      <c r="H229" s="456"/>
      <c r="I229" s="456"/>
      <c r="J229" s="456"/>
      <c r="K229" s="456"/>
      <c r="L229" s="456"/>
      <c r="M229" s="456"/>
      <c r="N229" s="455"/>
      <c r="O229" s="455"/>
      <c r="P229" s="455"/>
      <c r="Q229" s="455"/>
    </row>
    <row r="230" spans="1:17" x14ac:dyDescent="0.2">
      <c r="A230" s="455"/>
      <c r="B230" s="455"/>
      <c r="C230" s="455"/>
      <c r="D230" s="455"/>
      <c r="E230" s="456"/>
      <c r="F230" s="456"/>
      <c r="G230" s="456"/>
      <c r="H230" s="456"/>
      <c r="I230" s="456"/>
      <c r="J230" s="456"/>
      <c r="K230" s="456"/>
      <c r="L230" s="456"/>
      <c r="M230" s="456"/>
      <c r="N230" s="455"/>
      <c r="O230" s="455"/>
      <c r="P230" s="455"/>
      <c r="Q230" s="455"/>
    </row>
    <row r="231" spans="1:17" x14ac:dyDescent="0.2">
      <c r="A231" s="455"/>
      <c r="B231" s="455"/>
      <c r="C231" s="455"/>
      <c r="D231" s="455"/>
      <c r="E231" s="456"/>
      <c r="F231" s="456"/>
      <c r="G231" s="456"/>
      <c r="H231" s="456"/>
      <c r="I231" s="456"/>
      <c r="J231" s="456"/>
      <c r="K231" s="456"/>
      <c r="L231" s="456"/>
      <c r="M231" s="456"/>
      <c r="N231" s="455"/>
      <c r="O231" s="455"/>
      <c r="P231" s="455"/>
      <c r="Q231" s="455"/>
    </row>
    <row r="232" spans="1:17" x14ac:dyDescent="0.2">
      <c r="A232" s="455"/>
      <c r="B232" s="455"/>
      <c r="C232" s="455"/>
      <c r="D232" s="455"/>
      <c r="E232" s="456"/>
      <c r="F232" s="456"/>
      <c r="G232" s="456"/>
      <c r="H232" s="456"/>
      <c r="I232" s="456"/>
      <c r="J232" s="456"/>
      <c r="K232" s="456"/>
      <c r="L232" s="456"/>
      <c r="M232" s="456"/>
      <c r="N232" s="455"/>
      <c r="O232" s="455"/>
      <c r="P232" s="455"/>
      <c r="Q232" s="455"/>
    </row>
    <row r="233" spans="1:17" x14ac:dyDescent="0.2">
      <c r="A233" s="455"/>
      <c r="B233" s="455"/>
      <c r="C233" s="455"/>
      <c r="D233" s="455"/>
      <c r="E233" s="456"/>
      <c r="F233" s="456"/>
      <c r="G233" s="456"/>
      <c r="H233" s="456"/>
      <c r="I233" s="456"/>
      <c r="J233" s="456"/>
      <c r="K233" s="456"/>
      <c r="L233" s="456"/>
      <c r="M233" s="456"/>
      <c r="N233" s="455"/>
      <c r="O233" s="455"/>
      <c r="P233" s="455"/>
      <c r="Q233" s="455"/>
    </row>
    <row r="234" spans="1:17" x14ac:dyDescent="0.2">
      <c r="A234" s="455"/>
      <c r="B234" s="455"/>
      <c r="C234" s="455"/>
      <c r="D234" s="455"/>
      <c r="E234" s="456"/>
      <c r="F234" s="456"/>
      <c r="G234" s="456"/>
      <c r="H234" s="456"/>
      <c r="I234" s="456"/>
      <c r="J234" s="456"/>
      <c r="K234" s="456"/>
      <c r="L234" s="456"/>
      <c r="M234" s="456"/>
      <c r="N234" s="455"/>
      <c r="O234" s="455"/>
      <c r="P234" s="455"/>
      <c r="Q234" s="455"/>
    </row>
    <row r="235" spans="1:17" x14ac:dyDescent="0.2">
      <c r="A235" s="455"/>
      <c r="B235" s="455"/>
      <c r="C235" s="455"/>
      <c r="D235" s="455"/>
      <c r="E235" s="456"/>
      <c r="F235" s="456"/>
      <c r="G235" s="456"/>
      <c r="H235" s="456"/>
      <c r="I235" s="456"/>
      <c r="J235" s="456"/>
      <c r="K235" s="456"/>
      <c r="L235" s="456"/>
      <c r="M235" s="456"/>
      <c r="N235" s="455"/>
      <c r="O235" s="455"/>
      <c r="P235" s="455"/>
      <c r="Q235" s="455"/>
    </row>
    <row r="236" spans="1:17" x14ac:dyDescent="0.2">
      <c r="A236" s="455"/>
      <c r="B236" s="455"/>
      <c r="C236" s="455"/>
      <c r="D236" s="455"/>
      <c r="E236" s="456"/>
      <c r="F236" s="456"/>
      <c r="G236" s="456"/>
      <c r="H236" s="456"/>
      <c r="I236" s="456"/>
      <c r="J236" s="456"/>
      <c r="K236" s="456"/>
      <c r="L236" s="456"/>
      <c r="M236" s="456"/>
      <c r="N236" s="455"/>
      <c r="O236" s="455"/>
      <c r="P236" s="455"/>
      <c r="Q236" s="455"/>
    </row>
    <row r="237" spans="1:17" x14ac:dyDescent="0.2">
      <c r="A237" s="455"/>
      <c r="B237" s="455"/>
      <c r="C237" s="455"/>
      <c r="D237" s="455"/>
      <c r="E237" s="456"/>
      <c r="F237" s="456"/>
      <c r="G237" s="456"/>
      <c r="H237" s="456"/>
      <c r="I237" s="456"/>
      <c r="J237" s="456"/>
      <c r="K237" s="456"/>
      <c r="L237" s="456"/>
      <c r="M237" s="456"/>
      <c r="N237" s="455"/>
      <c r="O237" s="455"/>
      <c r="P237" s="455"/>
      <c r="Q237" s="455"/>
    </row>
    <row r="238" spans="1:17" x14ac:dyDescent="0.2">
      <c r="A238" s="455"/>
      <c r="B238" s="455"/>
      <c r="C238" s="455"/>
      <c r="D238" s="455"/>
      <c r="E238" s="456"/>
      <c r="F238" s="456"/>
      <c r="G238" s="456"/>
      <c r="H238" s="456"/>
      <c r="I238" s="456"/>
      <c r="J238" s="456"/>
      <c r="K238" s="456"/>
      <c r="L238" s="456"/>
      <c r="M238" s="456"/>
      <c r="N238" s="455"/>
      <c r="O238" s="455"/>
      <c r="P238" s="455"/>
      <c r="Q238" s="455"/>
    </row>
    <row r="239" spans="1:17" x14ac:dyDescent="0.2">
      <c r="A239" s="455"/>
      <c r="B239" s="455"/>
      <c r="C239" s="455"/>
      <c r="D239" s="455"/>
      <c r="E239" s="456"/>
      <c r="F239" s="456"/>
      <c r="G239" s="456"/>
      <c r="H239" s="456"/>
      <c r="I239" s="456"/>
      <c r="J239" s="456"/>
      <c r="K239" s="456"/>
      <c r="L239" s="456"/>
      <c r="M239" s="456"/>
      <c r="N239" s="455"/>
      <c r="O239" s="455"/>
      <c r="P239" s="455"/>
      <c r="Q239" s="455"/>
    </row>
    <row r="240" spans="1:17" x14ac:dyDescent="0.2">
      <c r="A240" s="455"/>
      <c r="B240" s="455"/>
      <c r="C240" s="455"/>
      <c r="D240" s="455"/>
      <c r="E240" s="456"/>
      <c r="F240" s="456"/>
      <c r="G240" s="456"/>
      <c r="H240" s="456"/>
      <c r="I240" s="456"/>
      <c r="J240" s="456"/>
      <c r="K240" s="456"/>
      <c r="L240" s="456"/>
      <c r="M240" s="456"/>
      <c r="N240" s="455"/>
      <c r="O240" s="455"/>
      <c r="P240" s="455"/>
      <c r="Q240" s="455"/>
    </row>
    <row r="241" spans="1:17" x14ac:dyDescent="0.2">
      <c r="A241" s="455"/>
      <c r="B241" s="455"/>
      <c r="C241" s="455"/>
      <c r="D241" s="455"/>
      <c r="E241" s="456"/>
      <c r="F241" s="456"/>
      <c r="G241" s="456"/>
      <c r="H241" s="456"/>
      <c r="I241" s="456"/>
      <c r="J241" s="456"/>
      <c r="K241" s="456"/>
      <c r="L241" s="456"/>
      <c r="M241" s="456"/>
      <c r="N241" s="455"/>
      <c r="O241" s="455"/>
      <c r="P241" s="455"/>
      <c r="Q241" s="455"/>
    </row>
    <row r="242" spans="1:17" x14ac:dyDescent="0.2">
      <c r="A242" s="455"/>
      <c r="B242" s="455"/>
      <c r="C242" s="455"/>
      <c r="D242" s="455"/>
      <c r="E242" s="456"/>
      <c r="F242" s="456"/>
      <c r="G242" s="456"/>
      <c r="H242" s="456"/>
      <c r="I242" s="456"/>
      <c r="J242" s="456"/>
      <c r="K242" s="456"/>
      <c r="L242" s="456"/>
      <c r="M242" s="456"/>
      <c r="N242" s="455"/>
      <c r="O242" s="455"/>
      <c r="P242" s="455"/>
      <c r="Q242" s="455"/>
    </row>
    <row r="243" spans="1:17" x14ac:dyDescent="0.2">
      <c r="A243" s="455"/>
      <c r="B243" s="455"/>
      <c r="C243" s="455"/>
      <c r="D243" s="455"/>
      <c r="E243" s="456"/>
      <c r="F243" s="456"/>
      <c r="G243" s="456"/>
      <c r="H243" s="456"/>
      <c r="I243" s="456"/>
      <c r="J243" s="456"/>
      <c r="K243" s="456"/>
      <c r="L243" s="456"/>
      <c r="M243" s="456"/>
      <c r="N243" s="455"/>
      <c r="O243" s="455"/>
      <c r="P243" s="455"/>
      <c r="Q243" s="455"/>
    </row>
    <row r="244" spans="1:17" x14ac:dyDescent="0.2">
      <c r="A244" s="455"/>
      <c r="B244" s="455"/>
      <c r="C244" s="455"/>
      <c r="D244" s="455"/>
      <c r="E244" s="456"/>
      <c r="F244" s="456"/>
      <c r="G244" s="456"/>
      <c r="H244" s="456"/>
      <c r="I244" s="456"/>
      <c r="J244" s="456"/>
      <c r="K244" s="456"/>
      <c r="L244" s="456"/>
      <c r="M244" s="456"/>
      <c r="N244" s="455"/>
      <c r="O244" s="455"/>
      <c r="P244" s="455"/>
      <c r="Q244" s="455"/>
    </row>
    <row r="245" spans="1:17" x14ac:dyDescent="0.2">
      <c r="A245" s="455"/>
      <c r="B245" s="455"/>
      <c r="C245" s="455"/>
      <c r="D245" s="455"/>
      <c r="E245" s="456"/>
      <c r="F245" s="456"/>
      <c r="G245" s="456"/>
      <c r="H245" s="456"/>
      <c r="I245" s="456"/>
      <c r="J245" s="456"/>
      <c r="K245" s="456"/>
      <c r="L245" s="456"/>
      <c r="M245" s="456"/>
      <c r="N245" s="455"/>
      <c r="O245" s="455"/>
      <c r="P245" s="455"/>
      <c r="Q245" s="455"/>
    </row>
    <row r="246" spans="1:17" x14ac:dyDescent="0.2">
      <c r="A246" s="455"/>
      <c r="B246" s="455"/>
      <c r="C246" s="455"/>
      <c r="D246" s="455"/>
      <c r="E246" s="456"/>
      <c r="F246" s="456"/>
      <c r="G246" s="456"/>
      <c r="H246" s="456"/>
      <c r="I246" s="456"/>
      <c r="J246" s="456"/>
      <c r="K246" s="456"/>
      <c r="L246" s="456"/>
      <c r="M246" s="456"/>
      <c r="N246" s="455"/>
      <c r="O246" s="455"/>
      <c r="P246" s="455"/>
      <c r="Q246" s="455"/>
    </row>
    <row r="247" spans="1:17" x14ac:dyDescent="0.2">
      <c r="A247" s="455"/>
      <c r="B247" s="455"/>
      <c r="C247" s="455"/>
      <c r="D247" s="455"/>
      <c r="E247" s="456"/>
      <c r="F247" s="456"/>
      <c r="G247" s="456"/>
      <c r="H247" s="456"/>
      <c r="I247" s="456"/>
      <c r="J247" s="456"/>
      <c r="K247" s="456"/>
      <c r="L247" s="456"/>
      <c r="M247" s="456"/>
      <c r="N247" s="455"/>
      <c r="O247" s="455"/>
      <c r="P247" s="455"/>
      <c r="Q247" s="455"/>
    </row>
    <row r="248" spans="1:17" x14ac:dyDescent="0.2">
      <c r="A248" s="455"/>
      <c r="B248" s="455"/>
      <c r="C248" s="455"/>
      <c r="D248" s="455"/>
      <c r="E248" s="456"/>
      <c r="F248" s="456"/>
      <c r="G248" s="456"/>
      <c r="H248" s="456"/>
      <c r="I248" s="456"/>
      <c r="J248" s="456"/>
      <c r="K248" s="456"/>
      <c r="L248" s="456"/>
      <c r="M248" s="456"/>
      <c r="N248" s="455"/>
      <c r="O248" s="455"/>
      <c r="P248" s="455"/>
      <c r="Q248" s="455"/>
    </row>
    <row r="249" spans="1:17" x14ac:dyDescent="0.2">
      <c r="A249" s="455"/>
      <c r="B249" s="455"/>
      <c r="C249" s="455"/>
      <c r="D249" s="455"/>
      <c r="E249" s="456"/>
      <c r="F249" s="456"/>
      <c r="G249" s="456"/>
      <c r="H249" s="456"/>
      <c r="I249" s="456"/>
      <c r="J249" s="456"/>
      <c r="K249" s="456"/>
      <c r="L249" s="456"/>
      <c r="M249" s="456"/>
      <c r="N249" s="455"/>
      <c r="O249" s="455"/>
      <c r="P249" s="455"/>
      <c r="Q249" s="455"/>
    </row>
    <row r="250" spans="1:17" x14ac:dyDescent="0.2">
      <c r="A250" s="455"/>
      <c r="B250" s="455"/>
      <c r="C250" s="455"/>
      <c r="D250" s="455"/>
      <c r="E250" s="456"/>
      <c r="F250" s="456"/>
      <c r="G250" s="456"/>
      <c r="H250" s="456"/>
      <c r="I250" s="456"/>
      <c r="J250" s="456"/>
      <c r="K250" s="456"/>
      <c r="L250" s="456"/>
      <c r="M250" s="456"/>
      <c r="N250" s="455"/>
      <c r="O250" s="455"/>
      <c r="P250" s="455"/>
      <c r="Q250" s="455"/>
    </row>
    <row r="251" spans="1:17" x14ac:dyDescent="0.2">
      <c r="A251" s="455"/>
      <c r="B251" s="455"/>
      <c r="C251" s="455"/>
      <c r="D251" s="455"/>
      <c r="E251" s="456"/>
      <c r="F251" s="456"/>
      <c r="G251" s="456"/>
      <c r="H251" s="456"/>
      <c r="I251" s="456"/>
      <c r="J251" s="456"/>
      <c r="K251" s="456"/>
      <c r="L251" s="456"/>
      <c r="M251" s="456"/>
      <c r="N251" s="455"/>
      <c r="O251" s="455"/>
      <c r="P251" s="455"/>
      <c r="Q251" s="455"/>
    </row>
    <row r="252" spans="1:17" x14ac:dyDescent="0.2">
      <c r="A252" s="455"/>
      <c r="B252" s="455"/>
      <c r="C252" s="455"/>
      <c r="D252" s="455"/>
      <c r="E252" s="456"/>
      <c r="F252" s="456"/>
      <c r="G252" s="456"/>
      <c r="H252" s="456"/>
      <c r="I252" s="456"/>
      <c r="J252" s="456"/>
      <c r="K252" s="456"/>
      <c r="L252" s="456"/>
      <c r="M252" s="456"/>
      <c r="N252" s="455"/>
      <c r="O252" s="455"/>
      <c r="P252" s="455"/>
      <c r="Q252" s="455"/>
    </row>
    <row r="253" spans="1:17" x14ac:dyDescent="0.2">
      <c r="A253" s="455"/>
      <c r="B253" s="455"/>
      <c r="C253" s="455"/>
      <c r="D253" s="455"/>
      <c r="E253" s="456"/>
      <c r="F253" s="456"/>
      <c r="G253" s="456"/>
      <c r="H253" s="456"/>
      <c r="I253" s="456"/>
      <c r="J253" s="456"/>
      <c r="K253" s="456"/>
      <c r="L253" s="456"/>
      <c r="M253" s="456"/>
      <c r="N253" s="455"/>
      <c r="O253" s="455"/>
      <c r="P253" s="455"/>
      <c r="Q253" s="455"/>
    </row>
    <row r="254" spans="1:17" x14ac:dyDescent="0.2">
      <c r="A254" s="455"/>
      <c r="B254" s="455"/>
      <c r="C254" s="455"/>
      <c r="D254" s="455"/>
      <c r="E254" s="456"/>
      <c r="F254" s="456"/>
      <c r="G254" s="456"/>
      <c r="H254" s="456"/>
      <c r="I254" s="456"/>
      <c r="J254" s="456"/>
      <c r="K254" s="456"/>
      <c r="L254" s="456"/>
      <c r="M254" s="456"/>
      <c r="N254" s="455"/>
      <c r="O254" s="455"/>
      <c r="P254" s="455"/>
      <c r="Q254" s="455"/>
    </row>
    <row r="255" spans="1:17" x14ac:dyDescent="0.2">
      <c r="A255" s="455"/>
      <c r="B255" s="455"/>
      <c r="C255" s="455"/>
      <c r="D255" s="455"/>
      <c r="E255" s="456"/>
      <c r="F255" s="456"/>
      <c r="G255" s="456"/>
      <c r="H255" s="456"/>
      <c r="I255" s="456"/>
      <c r="J255" s="456"/>
      <c r="K255" s="456"/>
      <c r="L255" s="456"/>
      <c r="M255" s="456"/>
      <c r="N255" s="455"/>
      <c r="O255" s="455"/>
      <c r="P255" s="455"/>
      <c r="Q255" s="455"/>
    </row>
    <row r="256" spans="1:17" x14ac:dyDescent="0.2">
      <c r="A256" s="455"/>
      <c r="B256" s="455"/>
      <c r="C256" s="455"/>
      <c r="D256" s="455"/>
      <c r="E256" s="456"/>
      <c r="F256" s="456"/>
      <c r="G256" s="456"/>
      <c r="H256" s="456"/>
      <c r="I256" s="456"/>
      <c r="J256" s="456"/>
      <c r="K256" s="456"/>
      <c r="L256" s="456"/>
      <c r="M256" s="456"/>
      <c r="N256" s="455"/>
      <c r="O256" s="455"/>
      <c r="P256" s="455"/>
      <c r="Q256" s="455"/>
    </row>
  </sheetData>
  <mergeCells count="8">
    <mergeCell ref="E114:F114"/>
    <mergeCell ref="I114:J114"/>
    <mergeCell ref="I11:J11"/>
    <mergeCell ref="I12:J14"/>
    <mergeCell ref="E17:E18"/>
    <mergeCell ref="F17:F18"/>
    <mergeCell ref="G108:H108"/>
    <mergeCell ref="E110:F110"/>
  </mergeCells>
  <conditionalFormatting sqref="E65:J65">
    <cfRule type="cellIs" dxfId="20" priority="21" stopIfTrue="1" operator="notEqual">
      <formula>0</formula>
    </cfRule>
  </conditionalFormatting>
  <conditionalFormatting sqref="E105:J105">
    <cfRule type="cellIs" dxfId="19" priority="20" stopIfTrue="1" operator="notEqual">
      <formula>0</formula>
    </cfRule>
  </conditionalFormatting>
  <conditionalFormatting sqref="G107:H107 B107">
    <cfRule type="cellIs" dxfId="18" priority="19" stopIfTrue="1" operator="equal">
      <formula>0</formula>
    </cfRule>
  </conditionalFormatting>
  <conditionalFormatting sqref="I114 E110">
    <cfRule type="cellIs" dxfId="17" priority="18" stopIfTrue="1" operator="equal">
      <formula>0</formula>
    </cfRule>
  </conditionalFormatting>
  <conditionalFormatting sqref="J107">
    <cfRule type="cellIs" dxfId="16" priority="17" stopIfTrue="1" operator="equal">
      <formula>0</formula>
    </cfRule>
  </conditionalFormatting>
  <conditionalFormatting sqref="E114:F114">
    <cfRule type="cellIs" dxfId="15" priority="16" stopIfTrue="1" operator="equal">
      <formula>0</formula>
    </cfRule>
  </conditionalFormatting>
  <conditionalFormatting sqref="F15">
    <cfRule type="cellIs" dxfId="14" priority="11" stopIfTrue="1" operator="equal">
      <formula>"Чужди средства"</formula>
    </cfRule>
    <cfRule type="cellIs" dxfId="13" priority="12" stopIfTrue="1" operator="equal">
      <formula>"СЕС - ДМП"</formula>
    </cfRule>
    <cfRule type="cellIs" dxfId="12" priority="13" stopIfTrue="1" operator="equal">
      <formula>"СЕС - РА"</formula>
    </cfRule>
    <cfRule type="cellIs" dxfId="11" priority="14" stopIfTrue="1" operator="equal">
      <formula>"СЕС - ДЕС"</formula>
    </cfRule>
    <cfRule type="cellIs" dxfId="10" priority="15" stopIfTrue="1" operator="equal">
      <formula>"СЕС - КСФ"</formula>
    </cfRule>
  </conditionalFormatting>
  <conditionalFormatting sqref="B105">
    <cfRule type="cellIs" dxfId="9" priority="10" stopIfTrue="1" operator="notEqual">
      <formula>0</formula>
    </cfRule>
  </conditionalFormatting>
  <conditionalFormatting sqref="I11:J11">
    <cfRule type="cellIs" dxfId="8" priority="6" stopIfTrue="1" operator="between">
      <formula>1000000000000</formula>
      <formula>9999999999999990</formula>
    </cfRule>
    <cfRule type="cellIs" dxfId="7" priority="7" stopIfTrue="1" operator="between">
      <formula>10000000000</formula>
      <formula>999999999999</formula>
    </cfRule>
    <cfRule type="cellIs" dxfId="6" priority="8" stopIfTrue="1" operator="between">
      <formula>1000000</formula>
      <formula>99999999</formula>
    </cfRule>
    <cfRule type="cellIs" dxfId="5" priority="9" stopIfTrue="1" operator="between">
      <formula>100</formula>
      <formula>9999</formula>
    </cfRule>
  </conditionalFormatting>
  <conditionalFormatting sqref="E15">
    <cfRule type="cellIs" dxfId="4" priority="1" stopIfTrue="1" operator="equal">
      <formula>"Чужди средства"</formula>
    </cfRule>
    <cfRule type="cellIs" dxfId="3" priority="2" stopIfTrue="1" operator="equal">
      <formula>"СЕС - ДМП"</formula>
    </cfRule>
    <cfRule type="cellIs" dxfId="2" priority="3" stopIfTrue="1" operator="equal">
      <formula>"СЕС - РА"</formula>
    </cfRule>
    <cfRule type="cellIs" dxfId="1" priority="4" stopIfTrue="1" operator="equal">
      <formula>"СЕС - ДЕС"</formula>
    </cfRule>
    <cfRule type="cellIs" dxfId="0" priority="5" stopIfTrue="1" operator="equal">
      <formula>"СЕС - КСФ"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4 G54:J54">
      <formula1>0</formula1>
    </dataValidation>
    <dataValidation type="whole" operator="lessThanOrEqual" allowBlank="1" showInputMessage="1" showErrorMessage="1" error="въведете цяло отрицателно число" sqref="E91 G91:J91">
      <formula1>0</formula1>
    </dataValidation>
    <dataValidation type="whole" operator="greaterThanOrEqual" allowBlank="1" showInputMessage="1" showErrorMessage="1" error="въведете цяло положително число" sqref="E90 G90:J90">
      <formula1>0</formula1>
    </dataValidation>
    <dataValidation type="whole" allowBlank="1" showInputMessage="1" showErrorMessage="1" error="въведете цяло число" sqref="E92:E96 G92:J96 E55:E89 E22:E32 G55:J89 K69:M76 G22:J32 E105:J105 E34:E53 F22:F96 G34:J53">
      <formula1>-10000000000000000</formula1>
      <formula2>10000000000000000</formula2>
    </dataValidation>
    <dataValidation type="whole" operator="lessThanOrEqual" allowBlank="1" showInputMessage="1" showErrorMessage="1" sqref="K91:M91">
      <formula1>0</formula1>
    </dataValidation>
    <dataValidation type="whole" operator="greaterThanOrEqual" allowBlank="1" showInputMessage="1" showErrorMessage="1" sqref="K90:M90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2020-02-12T08:07:02Z</dcterms:modified>
</cp:coreProperties>
</file>