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9\31.01.2019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F53" i="1" s="1"/>
  <c r="I53" i="1"/>
  <c r="H53" i="1"/>
  <c r="G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H64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4" i="1" s="1"/>
  <c r="M22" i="1"/>
  <c r="M64" i="1" s="1"/>
  <c r="M65" i="1" s="1"/>
  <c r="L22" i="1"/>
  <c r="L64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105" i="1"/>
  <c r="E65" i="1"/>
  <c r="J66" i="1"/>
  <c r="H105" i="1"/>
  <c r="H65" i="1"/>
  <c r="F39" i="1"/>
  <c r="F38" i="1" s="1"/>
  <c r="F77" i="1"/>
  <c r="L65" i="1"/>
  <c r="F56" i="1"/>
  <c r="G25" i="1"/>
  <c r="G22" i="1" s="1"/>
  <c r="F26" i="1"/>
  <c r="F25" i="1" s="1"/>
  <c r="I56" i="1"/>
  <c r="I64" i="1" s="1"/>
  <c r="I86" i="1"/>
  <c r="G68" i="1"/>
  <c r="F69" i="1"/>
  <c r="F68" i="1" s="1"/>
  <c r="F66" i="1" s="1"/>
  <c r="F23" i="1"/>
  <c r="F22" i="1" s="1"/>
  <c r="I77" i="1"/>
  <c r="I66" i="1" s="1"/>
  <c r="G56" i="1"/>
  <c r="G77" i="1"/>
  <c r="G86" i="1"/>
  <c r="I105" i="1" l="1"/>
  <c r="I65" i="1"/>
  <c r="F64" i="1"/>
  <c r="J105" i="1"/>
  <c r="J65" i="1"/>
  <c r="G66" i="1"/>
  <c r="G64" i="1"/>
  <c r="G65" i="1" l="1"/>
  <c r="G105" i="1"/>
  <c r="F65" i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<sst xmlns="http://schemas.openxmlformats.org/spreadsheetml/2006/main" count="247" uniqueCount="175">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</sst>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9/31.01.2019/B1_2019_01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43496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807000</v>
          </cell>
          <cell r="G74">
            <v>165982</v>
          </cell>
          <cell r="H74">
            <v>57504</v>
          </cell>
          <cell r="I74">
            <v>344</v>
          </cell>
          <cell r="J74">
            <v>0</v>
          </cell>
        </row>
        <row r="77">
          <cell r="E77">
            <v>384640</v>
          </cell>
          <cell r="G77">
            <v>120739</v>
          </cell>
          <cell r="H77">
            <v>24222</v>
          </cell>
          <cell r="I77">
            <v>-151</v>
          </cell>
        </row>
        <row r="78">
          <cell r="E78">
            <v>422360</v>
          </cell>
          <cell r="G78">
            <v>45239</v>
          </cell>
          <cell r="I78">
            <v>495</v>
          </cell>
        </row>
        <row r="90">
          <cell r="E90">
            <v>21594400</v>
          </cell>
          <cell r="G90">
            <v>1249230</v>
          </cell>
          <cell r="H90">
            <v>165640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4169000</v>
          </cell>
          <cell r="G108">
            <v>271830</v>
          </cell>
          <cell r="H108">
            <v>0</v>
          </cell>
          <cell r="I108">
            <v>38</v>
          </cell>
          <cell r="J108">
            <v>0</v>
          </cell>
        </row>
        <row r="112">
          <cell r="E112">
            <v>-1206000</v>
          </cell>
          <cell r="G112">
            <v>1120</v>
          </cell>
          <cell r="H112">
            <v>-67</v>
          </cell>
          <cell r="I112">
            <v>-656</v>
          </cell>
          <cell r="J112">
            <v>-2147</v>
          </cell>
        </row>
        <row r="121">
          <cell r="E121">
            <v>-6700000</v>
          </cell>
          <cell r="G121">
            <v>-274259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7">
          <cell r="E137">
            <v>34200000</v>
          </cell>
          <cell r="G137">
            <v>27098431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1966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24382040</v>
          </cell>
          <cell r="G187">
            <v>1649194</v>
          </cell>
          <cell r="H187">
            <v>0</v>
          </cell>
          <cell r="I187">
            <v>11640</v>
          </cell>
          <cell r="J187">
            <v>310049</v>
          </cell>
        </row>
        <row r="190">
          <cell r="E190">
            <v>2603517</v>
          </cell>
          <cell r="G190">
            <v>415456</v>
          </cell>
          <cell r="H190">
            <v>0</v>
          </cell>
          <cell r="I190">
            <v>308</v>
          </cell>
          <cell r="J190">
            <v>14867</v>
          </cell>
        </row>
        <row r="196">
          <cell r="E196">
            <v>6428543</v>
          </cell>
          <cell r="G196">
            <v>0</v>
          </cell>
          <cell r="H196">
            <v>0</v>
          </cell>
          <cell r="I196">
            <v>0</v>
          </cell>
          <cell r="J196">
            <v>539646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24316765</v>
          </cell>
          <cell r="G205">
            <v>759032</v>
          </cell>
          <cell r="H205">
            <v>-5462</v>
          </cell>
          <cell r="I205">
            <v>34965</v>
          </cell>
          <cell r="J205">
            <v>0</v>
          </cell>
        </row>
        <row r="223">
          <cell r="E223">
            <v>492400</v>
          </cell>
          <cell r="G223">
            <v>10679</v>
          </cell>
          <cell r="H223">
            <v>0</v>
          </cell>
          <cell r="I223">
            <v>4628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196449000</v>
          </cell>
          <cell r="G265">
            <v>16936022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1363035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6711500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4291850</v>
          </cell>
          <cell r="G276">
            <v>0</v>
          </cell>
          <cell r="H276">
            <v>0</v>
          </cell>
          <cell r="I276">
            <v>171</v>
          </cell>
          <cell r="J276">
            <v>0</v>
          </cell>
        </row>
        <row r="284">
          <cell r="E284">
            <v>187650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144729600</v>
          </cell>
          <cell r="G375">
            <v>-8560780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9350000</v>
          </cell>
          <cell r="G391">
            <v>768532</v>
          </cell>
          <cell r="H391">
            <v>0</v>
          </cell>
          <cell r="I391">
            <v>0</v>
          </cell>
          <cell r="J391">
            <v>2147</v>
          </cell>
        </row>
        <row r="396">
          <cell r="E396">
            <v>-41717700</v>
          </cell>
          <cell r="G396">
            <v>-184427</v>
          </cell>
          <cell r="H396">
            <v>0</v>
          </cell>
          <cell r="I396">
            <v>-1814</v>
          </cell>
          <cell r="J396">
            <v>-928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949439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0">
          <cell r="E470">
            <v>102000000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-200282</v>
          </cell>
          <cell r="H524">
            <v>1839</v>
          </cell>
          <cell r="I524">
            <v>-323</v>
          </cell>
          <cell r="J524">
            <v>-2068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-81723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90323</v>
          </cell>
          <cell r="H544">
            <v>0</v>
          </cell>
          <cell r="I544">
            <v>-473</v>
          </cell>
          <cell r="J544">
            <v>-158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473675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G573">
            <v>-3552</v>
          </cell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-680238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-42589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-77784</v>
          </cell>
          <cell r="J578">
            <v>0</v>
          </cell>
        </row>
        <row r="579">
          <cell r="G579">
            <v>-411210</v>
          </cell>
          <cell r="I579">
            <v>0</v>
          </cell>
        </row>
        <row r="580">
          <cell r="G580">
            <v>0</v>
          </cell>
          <cell r="H580">
            <v>-415</v>
          </cell>
          <cell r="I580">
            <v>-1161</v>
          </cell>
          <cell r="J580">
            <v>0</v>
          </cell>
        </row>
        <row r="581">
          <cell r="G581">
            <v>0</v>
          </cell>
          <cell r="H581">
            <v>22015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H584">
            <v>-111376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-430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-240125</v>
          </cell>
          <cell r="H591">
            <v>63995</v>
          </cell>
          <cell r="I591">
            <v>176130</v>
          </cell>
          <cell r="J591">
            <v>0</v>
          </cell>
        </row>
        <row r="594">
          <cell r="E594">
            <v>0</v>
          </cell>
          <cell r="G594">
            <v>-91646</v>
          </cell>
          <cell r="H594">
            <v>63995</v>
          </cell>
          <cell r="I594">
            <v>27651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ВАСИЛ Р. НЕВЕНОВ</v>
          </cell>
          <cell r="G603" t="str">
            <v>ИВАН МАРКОВ</v>
          </cell>
        </row>
        <row r="605">
          <cell r="B605">
            <v>43504</v>
          </cell>
          <cell r="E605" t="str">
            <v>02 / 9409 533</v>
          </cell>
          <cell r="H605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43496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52864400</v>
      </c>
      <c r="F22" s="110">
        <f t="shared" si="0"/>
        <v>28734956</v>
      </c>
      <c r="G22" s="111">
        <f t="shared" si="0"/>
        <v>28512334</v>
      </c>
      <c r="H22" s="112">
        <f t="shared" si="0"/>
        <v>225043</v>
      </c>
      <c r="I22" s="112">
        <f t="shared" si="0"/>
        <v>-274</v>
      </c>
      <c r="J22" s="113">
        <f t="shared" si="0"/>
        <v>-2147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52864400</v>
      </c>
      <c r="F25" s="135">
        <f>+F26+F30+F31+F32+F33</f>
        <v>28732990</v>
      </c>
      <c r="G25" s="136">
        <f t="shared" ref="G25:M25" si="2">+G26+G30+G31+G32+G33</f>
        <v>28512334</v>
      </c>
      <c r="H25" s="137">
        <f>+H26+H30+H31+H32+H33</f>
        <v>223077</v>
      </c>
      <c r="I25" s="137">
        <f>+I26+I30+I31+I32+I33</f>
        <v>-274</v>
      </c>
      <c r="J25" s="138">
        <f>+J26+J30+J31+J32+J33</f>
        <v>-2147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807000</v>
      </c>
      <c r="F26" s="141">
        <f t="shared" si="1"/>
        <v>223830</v>
      </c>
      <c r="G26" s="142">
        <f>[1]OTCHET!G74</f>
        <v>165982</v>
      </c>
      <c r="H26" s="143">
        <f>[1]OTCHET!H74</f>
        <v>57504</v>
      </c>
      <c r="I26" s="143">
        <f>[1]OTCHET!I74</f>
        <v>344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384640</v>
      </c>
      <c r="F28" s="156">
        <f t="shared" si="1"/>
        <v>144810</v>
      </c>
      <c r="G28" s="157">
        <f>[1]OTCHET!G77</f>
        <v>120739</v>
      </c>
      <c r="H28" s="158">
        <f>[1]OTCHET!H77</f>
        <v>24222</v>
      </c>
      <c r="I28" s="158">
        <f>[1]OTCHET!I77</f>
        <v>-151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422360</v>
      </c>
      <c r="F29" s="164">
        <f t="shared" si="1"/>
        <v>45734</v>
      </c>
      <c r="G29" s="165">
        <f>+[1]OTCHET!G78+[1]OTCHET!G79</f>
        <v>45239</v>
      </c>
      <c r="H29" s="166">
        <f>+[1]OTCHET!H78+[1]OTCHET!H79</f>
        <v>0</v>
      </c>
      <c r="I29" s="166">
        <f>+[1]OTCHET!I78+[1]OTCHET!I79</f>
        <v>495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21594400</v>
      </c>
      <c r="F30" s="170">
        <f t="shared" si="1"/>
        <v>1414870</v>
      </c>
      <c r="G30" s="171">
        <f>[1]OTCHET!G90+[1]OTCHET!G93+[1]OTCHET!G94</f>
        <v>1249230</v>
      </c>
      <c r="H30" s="172">
        <f>[1]OTCHET!H90+[1]OTCHET!H93+[1]OTCHET!H94</f>
        <v>165640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4169000</v>
      </c>
      <c r="F31" s="176">
        <f t="shared" si="1"/>
        <v>271868</v>
      </c>
      <c r="G31" s="177">
        <f>[1]OTCHET!G108</f>
        <v>271830</v>
      </c>
      <c r="H31" s="178">
        <f>[1]OTCHET!H108</f>
        <v>0</v>
      </c>
      <c r="I31" s="178">
        <f>[1]OTCHET!I108</f>
        <v>38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26294000</v>
      </c>
      <c r="F32" s="176">
        <f t="shared" si="1"/>
        <v>26822422</v>
      </c>
      <c r="G32" s="177">
        <f>[1]OTCHET!G112+[1]OTCHET!G121+[1]OTCHET!G137+[1]OTCHET!G138</f>
        <v>26825292</v>
      </c>
      <c r="H32" s="178">
        <f>[1]OTCHET!H112+[1]OTCHET!H121+[1]OTCHET!H137+[1]OTCHET!H138</f>
        <v>-67</v>
      </c>
      <c r="I32" s="178">
        <f>[1]OTCHET!I112+[1]OTCHET!I121+[1]OTCHET!I137+[1]OTCHET!I138</f>
        <v>-656</v>
      </c>
      <c r="J32" s="179">
        <f>[1]OTCHET!J112+[1]OTCHET!J121+[1]OTCHET!J137+[1]OTCHET!J138</f>
        <v>-2147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1966</v>
      </c>
      <c r="G37" s="208">
        <f>[1]OTCHET!G142+[1]OTCHET!G151+[1]OTCHET!G160</f>
        <v>0</v>
      </c>
      <c r="H37" s="209">
        <f>[1]OTCHET!H142+[1]OTCHET!H151+[1]OTCHET!H160</f>
        <v>1966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267226300</v>
      </c>
      <c r="F38" s="217">
        <f t="shared" si="3"/>
        <v>20681195</v>
      </c>
      <c r="G38" s="218">
        <f t="shared" si="3"/>
        <v>19770383</v>
      </c>
      <c r="H38" s="219">
        <f t="shared" si="3"/>
        <v>-5462</v>
      </c>
      <c r="I38" s="219">
        <f t="shared" si="3"/>
        <v>51712</v>
      </c>
      <c r="J38" s="220">
        <f t="shared" si="3"/>
        <v>864562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33414100</v>
      </c>
      <c r="F39" s="229">
        <f t="shared" si="4"/>
        <v>2941160</v>
      </c>
      <c r="G39" s="230">
        <f t="shared" si="4"/>
        <v>2064650</v>
      </c>
      <c r="H39" s="231">
        <f t="shared" si="4"/>
        <v>0</v>
      </c>
      <c r="I39" s="231">
        <f t="shared" si="4"/>
        <v>11948</v>
      </c>
      <c r="J39" s="232">
        <f t="shared" si="4"/>
        <v>864562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24382040</v>
      </c>
      <c r="F40" s="237">
        <f t="shared" si="1"/>
        <v>1970883</v>
      </c>
      <c r="G40" s="238">
        <f>[1]OTCHET!G187</f>
        <v>1649194</v>
      </c>
      <c r="H40" s="239">
        <f>[1]OTCHET!H187</f>
        <v>0</v>
      </c>
      <c r="I40" s="239">
        <f>[1]OTCHET!I187</f>
        <v>11640</v>
      </c>
      <c r="J40" s="240">
        <f>[1]OTCHET!J187</f>
        <v>310049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2603517</v>
      </c>
      <c r="F41" s="245">
        <f t="shared" si="1"/>
        <v>430631</v>
      </c>
      <c r="G41" s="246">
        <f>[1]OTCHET!G190</f>
        <v>415456</v>
      </c>
      <c r="H41" s="247">
        <f>[1]OTCHET!H190</f>
        <v>0</v>
      </c>
      <c r="I41" s="247">
        <f>[1]OTCHET!I190</f>
        <v>308</v>
      </c>
      <c r="J41" s="248">
        <f>[1]OTCHET!J190</f>
        <v>14867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6428543</v>
      </c>
      <c r="F42" s="252">
        <f t="shared" si="1"/>
        <v>539646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539646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26172200</v>
      </c>
      <c r="F43" s="258">
        <f t="shared" si="1"/>
        <v>803842</v>
      </c>
      <c r="G43" s="259">
        <f>+[1]OTCHET!G205+[1]OTCHET!G223+[1]OTCHET!G271</f>
        <v>769711</v>
      </c>
      <c r="H43" s="260">
        <f>+[1]OTCHET!H205+[1]OTCHET!H223+[1]OTCHET!H271</f>
        <v>-5462</v>
      </c>
      <c r="I43" s="260">
        <f>+[1]OTCHET!I205+[1]OTCHET!I223+[1]OTCHET!I271</f>
        <v>39593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196449000</v>
      </c>
      <c r="F48" s="176">
        <f t="shared" si="1"/>
        <v>16936022</v>
      </c>
      <c r="G48" s="171">
        <f>+[1]OTCHET!G265+[1]OTCHET!G269+[1]OTCHET!G270</f>
        <v>16936022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11191000</v>
      </c>
      <c r="F49" s="176">
        <f t="shared" si="1"/>
        <v>171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171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112361900</v>
      </c>
      <c r="F56" s="301">
        <f t="shared" si="5"/>
        <v>-7027831</v>
      </c>
      <c r="G56" s="302">
        <f t="shared" si="5"/>
        <v>-7976675</v>
      </c>
      <c r="H56" s="303">
        <f t="shared" si="5"/>
        <v>0</v>
      </c>
      <c r="I56" s="304">
        <f t="shared" si="5"/>
        <v>-1814</v>
      </c>
      <c r="J56" s="305">
        <f t="shared" si="5"/>
        <v>950658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144729600</v>
      </c>
      <c r="F57" s="307">
        <f t="shared" si="1"/>
        <v>-8560780</v>
      </c>
      <c r="G57" s="308">
        <f>+[1]OTCHET!G361+[1]OTCHET!G375+[1]OTCHET!G388</f>
        <v>-8560780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-32367700</v>
      </c>
      <c r="F58" s="312">
        <f t="shared" si="1"/>
        <v>583510</v>
      </c>
      <c r="G58" s="313">
        <f>+[1]OTCHET!G383+[1]OTCHET!G391+[1]OTCHET!G396+[1]OTCHET!G399+[1]OTCHET!G402+[1]OTCHET!G405+[1]OTCHET!G406+[1]OTCHET!G409+[1]OTCHET!G422+[1]OTCHET!G423+[1]OTCHET!G424+[1]OTCHET!G425+[1]OTCHET!G426</f>
        <v>584105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-1814</v>
      </c>
      <c r="J58" s="315">
        <f>+[1]OTCHET!J383+[1]OTCHET!J391+[1]OTCHET!J396+[1]OTCHET!J399+[1]OTCHET!J402+[1]OTCHET!J405+[1]OTCHET!J406+[1]OTCHET!J409+[1]OTCHET!J422+[1]OTCHET!J423+[1]OTCHET!J424+[1]OTCHET!J425+[1]OTCHET!J426</f>
        <v>1219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949439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949439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-102000000</v>
      </c>
      <c r="F64" s="344">
        <f t="shared" si="6"/>
        <v>1025930</v>
      </c>
      <c r="G64" s="345">
        <f t="shared" si="6"/>
        <v>765276</v>
      </c>
      <c r="H64" s="346">
        <f t="shared" si="6"/>
        <v>230505</v>
      </c>
      <c r="I64" s="346">
        <f t="shared" si="6"/>
        <v>-53800</v>
      </c>
      <c r="J64" s="347">
        <f t="shared" si="6"/>
        <v>83949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102000000</v>
      </c>
      <c r="F66" s="356">
        <f>SUM(+F68+F76+F77+F84+F85+F86+F89+F90+F91+F92+F93+F94+F95)</f>
        <v>-1025930</v>
      </c>
      <c r="G66" s="357">
        <f t="shared" ref="G66:L66" si="8">SUM(+G68+G76+G77+G84+G85+G86+G89+G90+G91+G92+G93+G94+G95)</f>
        <v>-765276</v>
      </c>
      <c r="H66" s="358">
        <f>SUM(+H68+H76+H77+H84+H85+H86+H89+H90+H91+H92+H93+H94+H95)</f>
        <v>-230505</v>
      </c>
      <c r="I66" s="358">
        <f>SUM(+I68+I76+I77+I84+I85+I86+I89+I90+I91+I92+I93+I94+I95)</f>
        <v>53800</v>
      </c>
      <c r="J66" s="359">
        <f>SUM(+J68+J76+J77+J84+J85+J86+J89+J90+J91+J92+J93+J94+J95)</f>
        <v>-83949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-89361</v>
      </c>
      <c r="G68" s="318">
        <f t="shared" ref="G68:M68" si="9">SUM(G69:G75)</f>
        <v>0</v>
      </c>
      <c r="H68" s="319">
        <f>SUM(H69:H75)</f>
        <v>-89361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22015</v>
      </c>
      <c r="G74" s="384">
        <f>+[1]OTCHET!G581+[1]OTCHET!G582</f>
        <v>0</v>
      </c>
      <c r="H74" s="385">
        <f>+[1]OTCHET!H581+[1]OTCHET!H582</f>
        <v>22015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-111376</v>
      </c>
      <c r="G75" s="391">
        <f>+[1]OTCHET!G583+[1]OTCHET!G584+[1]OTCHET!G585</f>
        <v>0</v>
      </c>
      <c r="H75" s="392">
        <f>+[1]OTCHET!H583+[1]OTCHET!H584+[1]OTCHET!H585</f>
        <v>-111376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102000000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102000000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-111142</v>
      </c>
      <c r="G86" s="318">
        <f t="shared" ref="G86:M86" si="11">+G87+G88</f>
        <v>-109959</v>
      </c>
      <c r="H86" s="319">
        <f>+H87+H88</f>
        <v>1839</v>
      </c>
      <c r="I86" s="319">
        <f>+I87+I88</f>
        <v>-796</v>
      </c>
      <c r="J86" s="320">
        <f>+J87+J88</f>
        <v>-2226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-111142</v>
      </c>
      <c r="G88" s="391">
        <f>+[1]OTCHET!G521+[1]OTCHET!G524+[1]OTCHET!G544</f>
        <v>-109959</v>
      </c>
      <c r="H88" s="392">
        <f>+[1]OTCHET!H521+[1]OTCHET!H524+[1]OTCHET!H544</f>
        <v>1839</v>
      </c>
      <c r="I88" s="392">
        <f>+[1]OTCHET!I521+[1]OTCHET!I524+[1]OTCHET!I544</f>
        <v>-796</v>
      </c>
      <c r="J88" s="393">
        <f>+[1]OTCHET!J521+[1]OTCHET!J524+[1]OTCHET!J544</f>
        <v>-2226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-81723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-81723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473675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473675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-1215373</v>
      </c>
      <c r="G91" s="177">
        <f>+[1]OTCHET!G573+[1]OTCHET!G574+[1]OTCHET!G575+[1]OTCHET!G576+[1]OTCHET!G577+[1]OTCHET!G578+[1]OTCHET!G579</f>
        <v>-414762</v>
      </c>
      <c r="H91" s="178">
        <f>+[1]OTCHET!H573+[1]OTCHET!H574+[1]OTCHET!H575+[1]OTCHET!H576+[1]OTCHET!H577+[1]OTCHET!H578+[1]OTCHET!H579</f>
        <v>-680238</v>
      </c>
      <c r="I91" s="178">
        <f>+[1]OTCHET!I573+[1]OTCHET!I574+[1]OTCHET!I575+[1]OTCHET!I576+[1]OTCHET!I577+[1]OTCHET!I578+[1]OTCHET!I579</f>
        <v>-120373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-1576</v>
      </c>
      <c r="G92" s="177">
        <f>+[1]OTCHET!G580</f>
        <v>0</v>
      </c>
      <c r="H92" s="178">
        <f>+[1]OTCHET!H580</f>
        <v>-415</v>
      </c>
      <c r="I92" s="178">
        <f>+[1]OTCHET!I580</f>
        <v>-1161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-430</v>
      </c>
      <c r="G94" s="177">
        <f>+[1]OTCHET!G589+[1]OTCHET!G590</f>
        <v>-430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-240125</v>
      </c>
      <c r="H95" s="130">
        <f>[1]OTCHET!H591</f>
        <v>63995</v>
      </c>
      <c r="I95" s="130">
        <f>[1]OTCHET!I591</f>
        <v>176130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-91646</v>
      </c>
      <c r="H96" s="406">
        <f>+[1]OTCHET!H594</f>
        <v>63995</v>
      </c>
      <c r="I96" s="406">
        <f>+[1]OTCHET!I594</f>
        <v>27651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+[1]OTCHET!H605</f>
        <v>vnevenov@mtitc.government.bg</v>
      </c>
      <c r="C107" s="429"/>
      <c r="D107" s="429"/>
      <c r="E107" s="434"/>
      <c r="F107" s="19"/>
      <c r="G107" s="435" t="str">
        <f>+[1]OTCHET!E605</f>
        <v>02 / 9409 533</v>
      </c>
      <c r="H107" s="435">
        <f>+[1]OTCHET!F605</f>
        <v>0</v>
      </c>
      <c r="I107" s="436"/>
      <c r="J107" s="437">
        <f>+[1]OTCHET!B605</f>
        <v>43504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ВАСИЛ Р. НЕВЕНОВ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cp:lastPrinted>2019-02-14T07:44:55Z</cp:lastPrinted>
  <dcterms:created xsi:type="dcterms:W3CDTF">2019-02-14T07:44:52Z</dcterms:created>
  <dcterms:modified xsi:type="dcterms:W3CDTF">2019-02-14T07:45:12Z</dcterms:modified>
</cp:coreProperties>
</file>