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28.02.2018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I86" i="1" s="1"/>
  <c r="H88" i="1"/>
  <c r="G88" i="1"/>
  <c r="F88" i="1" s="1"/>
  <c r="E88" i="1"/>
  <c r="E86" i="1" s="1"/>
  <c r="J87" i="1"/>
  <c r="J86" i="1" s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I79" i="1"/>
  <c r="H79" i="1"/>
  <c r="G79" i="1"/>
  <c r="F79" i="1" s="1"/>
  <c r="E79" i="1"/>
  <c r="E77" i="1" s="1"/>
  <c r="J78" i="1"/>
  <c r="J77" i="1" s="1"/>
  <c r="I78" i="1"/>
  <c r="I77" i="1" s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J68" i="1" s="1"/>
  <c r="J66" i="1" s="1"/>
  <c r="I70" i="1"/>
  <c r="H70" i="1"/>
  <c r="G70" i="1"/>
  <c r="F70" i="1" s="1"/>
  <c r="E70" i="1"/>
  <c r="M69" i="1"/>
  <c r="L69" i="1"/>
  <c r="L68" i="1" s="1"/>
  <c r="L66" i="1" s="1"/>
  <c r="K69" i="1"/>
  <c r="K68" i="1" s="1"/>
  <c r="K66" i="1" s="1"/>
  <c r="J69" i="1"/>
  <c r="I69" i="1"/>
  <c r="H69" i="1"/>
  <c r="H68" i="1" s="1"/>
  <c r="H66" i="1" s="1"/>
  <c r="G69" i="1"/>
  <c r="F69" i="1" s="1"/>
  <c r="E69" i="1"/>
  <c r="M68" i="1"/>
  <c r="M66" i="1" s="1"/>
  <c r="I68" i="1"/>
  <c r="E68" i="1"/>
  <c r="F67" i="1"/>
  <c r="J63" i="1"/>
  <c r="I63" i="1"/>
  <c r="H63" i="1"/>
  <c r="G63" i="1"/>
  <c r="F63" i="1" s="1"/>
  <c r="E63" i="1"/>
  <c r="J62" i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I56" i="1" s="1"/>
  <c r="H58" i="1"/>
  <c r="G58" i="1"/>
  <c r="F58" i="1" s="1"/>
  <c r="E58" i="1"/>
  <c r="E56" i="1" s="1"/>
  <c r="J57" i="1"/>
  <c r="J56" i="1" s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I49" i="1"/>
  <c r="H49" i="1"/>
  <c r="G49" i="1"/>
  <c r="F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H39" i="1" s="1"/>
  <c r="H38" i="1" s="1"/>
  <c r="G40" i="1"/>
  <c r="F40" i="1" s="1"/>
  <c r="F39" i="1" s="1"/>
  <c r="E40" i="1"/>
  <c r="J39" i="1"/>
  <c r="J38" i="1" s="1"/>
  <c r="I39" i="1"/>
  <c r="I38" i="1" s="1"/>
  <c r="E39" i="1"/>
  <c r="E38" i="1" s="1"/>
  <c r="M38" i="1"/>
  <c r="L38" i="1"/>
  <c r="K38" i="1"/>
  <c r="J37" i="1"/>
  <c r="I37" i="1"/>
  <c r="H37" i="1"/>
  <c r="F37" i="1" s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F32" i="1" s="1"/>
  <c r="G32" i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G26" i="1"/>
  <c r="F26" i="1" s="1"/>
  <c r="F25" i="1" s="1"/>
  <c r="E26" i="1"/>
  <c r="E25" i="1" s="1"/>
  <c r="M25" i="1"/>
  <c r="L25" i="1"/>
  <c r="K25" i="1"/>
  <c r="J25" i="1"/>
  <c r="F24" i="1"/>
  <c r="J23" i="1"/>
  <c r="I23" i="1"/>
  <c r="I22" i="1" s="1"/>
  <c r="I64" i="1" s="1"/>
  <c r="H23" i="1"/>
  <c r="H22" i="1" s="1"/>
  <c r="H64" i="1" s="1"/>
  <c r="G23" i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I65" i="1" l="1"/>
  <c r="J64" i="1"/>
  <c r="E22" i="1"/>
  <c r="E64" i="1" s="1"/>
  <c r="F56" i="1"/>
  <c r="E66" i="1"/>
  <c r="F68" i="1"/>
  <c r="F38" i="1"/>
  <c r="I66" i="1"/>
  <c r="I105" i="1" s="1"/>
  <c r="F77" i="1"/>
  <c r="H105" i="1"/>
  <c r="H65" i="1"/>
  <c r="F23" i="1"/>
  <c r="F22" i="1" s="1"/>
  <c r="F64" i="1" s="1"/>
  <c r="G25" i="1"/>
  <c r="G22" i="1" s="1"/>
  <c r="G64" i="1" s="1"/>
  <c r="G39" i="1"/>
  <c r="G38" i="1" s="1"/>
  <c r="G68" i="1"/>
  <c r="G56" i="1"/>
  <c r="G77" i="1"/>
  <c r="G86" i="1"/>
  <c r="G66" i="1" l="1"/>
  <c r="G105" i="1" s="1"/>
  <c r="E105" i="1"/>
  <c r="E65" i="1"/>
  <c r="F66" i="1"/>
  <c r="F65" i="1" s="1"/>
  <c r="J105" i="1"/>
  <c r="J65" i="1"/>
  <c r="G65" i="1" l="1"/>
  <c r="B65" i="1" s="1"/>
  <c r="F105" i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<sst xmlns="http://schemas.openxmlformats.org/spreadsheetml/2006/main" count="247" uniqueCount="175">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</sst>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28.02.2018/B1_2018_02_2300_D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43159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96</v>
          </cell>
          <cell r="F15" t="str">
            <v>СЕС - ДЕС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190744402</v>
          </cell>
          <cell r="G143">
            <v>0</v>
          </cell>
          <cell r="H143">
            <v>0</v>
          </cell>
          <cell r="I143">
            <v>0</v>
          </cell>
          <cell r="J143">
            <v>41343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768749</v>
          </cell>
          <cell r="G188">
            <v>0</v>
          </cell>
          <cell r="H188">
            <v>0</v>
          </cell>
          <cell r="I188">
            <v>0</v>
          </cell>
          <cell r="J188">
            <v>18626</v>
          </cell>
        </row>
        <row r="191">
          <cell r="E191">
            <v>34537</v>
          </cell>
          <cell r="G191">
            <v>0</v>
          </cell>
          <cell r="H191">
            <v>0</v>
          </cell>
          <cell r="I191">
            <v>0</v>
          </cell>
          <cell r="J191">
            <v>1477</v>
          </cell>
        </row>
        <row r="197">
          <cell r="E197">
            <v>310076</v>
          </cell>
          <cell r="G197">
            <v>0</v>
          </cell>
          <cell r="H197">
            <v>0</v>
          </cell>
          <cell r="I197">
            <v>0</v>
          </cell>
          <cell r="J197">
            <v>6185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2390808</v>
          </cell>
          <cell r="G206">
            <v>0</v>
          </cell>
          <cell r="H206">
            <v>0</v>
          </cell>
          <cell r="I206">
            <v>0</v>
          </cell>
          <cell r="J206">
            <v>187254</v>
          </cell>
        </row>
        <row r="224">
          <cell r="E224">
            <v>5200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17243967</v>
          </cell>
          <cell r="G278">
            <v>0</v>
          </cell>
          <cell r="H278">
            <v>0</v>
          </cell>
          <cell r="I278">
            <v>0</v>
          </cell>
          <cell r="J278">
            <v>775680</v>
          </cell>
        </row>
        <row r="286">
          <cell r="E286">
            <v>2427184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209281153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39114800</v>
          </cell>
          <cell r="G398">
            <v>0</v>
          </cell>
          <cell r="H398">
            <v>0</v>
          </cell>
          <cell r="I398">
            <v>0</v>
          </cell>
          <cell r="J398">
            <v>-7355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1952729</v>
          </cell>
          <cell r="G526">
            <v>0</v>
          </cell>
          <cell r="H526">
            <v>0</v>
          </cell>
          <cell r="I526">
            <v>0</v>
          </cell>
          <cell r="J526">
            <v>955234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E570">
            <v>649743</v>
          </cell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2">
          <cell r="G602" t="str">
            <v>Иван Иванов</v>
          </cell>
        </row>
        <row r="605">
          <cell r="D605" t="str">
            <v>Галя Димитрова</v>
          </cell>
          <cell r="G605" t="str">
            <v>Иван Марков</v>
          </cell>
        </row>
        <row r="607">
          <cell r="B607">
            <v>43166</v>
          </cell>
          <cell r="E607">
            <v>29409576</v>
          </cell>
          <cell r="H607" t="str">
            <v>gdimitrova@mtitc.government.bg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ДЕС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43159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96</v>
      </c>
      <c r="F15" s="45" t="str">
        <f>[1]OTCHET!F15</f>
        <v>СЕС - ДЕС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190744402</v>
      </c>
      <c r="F22" s="110">
        <f t="shared" si="0"/>
        <v>41343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41343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190744402</v>
      </c>
      <c r="F37" s="207">
        <f t="shared" si="1"/>
        <v>41343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41343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232461674</v>
      </c>
      <c r="F38" s="217">
        <f t="shared" si="3"/>
        <v>989222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989222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1113362</v>
      </c>
      <c r="F39" s="229">
        <f t="shared" si="4"/>
        <v>26288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26288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768749</v>
      </c>
      <c r="F40" s="237">
        <f t="shared" si="1"/>
        <v>18626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18626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34537</v>
      </c>
      <c r="F41" s="245">
        <f t="shared" si="1"/>
        <v>1477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1477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310076</v>
      </c>
      <c r="F42" s="252">
        <f t="shared" si="1"/>
        <v>6185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6185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2396008</v>
      </c>
      <c r="F43" s="258">
        <f t="shared" si="1"/>
        <v>187254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187254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19671151</v>
      </c>
      <c r="F49" s="176">
        <f t="shared" si="1"/>
        <v>775680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775680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209281153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39114800</v>
      </c>
      <c r="F56" s="301">
        <f t="shared" si="5"/>
        <v>-7355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-7355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39114800</v>
      </c>
      <c r="F58" s="312">
        <f t="shared" si="1"/>
        <v>-7355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-7355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-2602472</v>
      </c>
      <c r="F64" s="344">
        <f t="shared" si="6"/>
        <v>-955234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-955234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2602472</v>
      </c>
      <c r="F66" s="356">
        <f>SUM(+F68+F76+F77+F84+F85+F86+F89+F90+F91+F92+F93+F94+F95)</f>
        <v>955234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955234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1952729</v>
      </c>
      <c r="F86" s="317">
        <f>+F87+F88</f>
        <v>955234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955234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1952729</v>
      </c>
      <c r="F88" s="390">
        <f t="shared" si="1"/>
        <v>955234</v>
      </c>
      <c r="G88" s="391">
        <f>+[1]OTCHET!G523+[1]OTCHET!G526+[1]OTCHET!G546</f>
        <v>0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955234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0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649743</v>
      </c>
      <c r="F90" s="312">
        <f t="shared" si="12"/>
        <v>0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0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0</v>
      </c>
      <c r="G91" s="177">
        <f>+[1]OTCHET!G575+[1]OTCHET!G576+[1]OTCHET!G577+[1]OTCHET!G578+[1]OTCHET!G579+[1]OTCHET!G580+[1]OTCHET!G581</f>
        <v>0</v>
      </c>
      <c r="H91" s="178">
        <f>+[1]OTCHET!H575+[1]OTCHET!H576+[1]OTCHET!H577+[1]OTCHET!H578+[1]OTCHET!H579+[1]OTCHET!H580+[1]OTCHET!H581</f>
        <v>0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0</v>
      </c>
      <c r="G92" s="177">
        <f>+[1]OTCHET!G582</f>
        <v>0</v>
      </c>
      <c r="H92" s="178">
        <f>+[1]OTCHET!H582</f>
        <v>0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0</v>
      </c>
      <c r="G94" s="177">
        <f>+[1]OTCHET!G591+[1]OTCHET!G592</f>
        <v>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gdimitrova@mtitc.government.bg</v>
      </c>
      <c r="C107" s="429"/>
      <c r="D107" s="429"/>
      <c r="E107" s="434"/>
      <c r="F107" s="19"/>
      <c r="G107" s="435">
        <f>+[1]OTCHET!E607</f>
        <v>29409576</v>
      </c>
      <c r="H107" s="435">
        <f>+[1]OTCHET!F607</f>
        <v>0</v>
      </c>
      <c r="I107" s="436"/>
      <c r="J107" s="437">
        <f>+[1]OTCHET!B607</f>
        <v>43166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Галя Димитрова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Иван Иванов</v>
      </c>
      <c r="F114" s="448"/>
      <c r="G114" s="453"/>
      <c r="H114" s="3"/>
      <c r="I114" s="448" t="str">
        <f>+[1]OTCHET!G605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2018-03-13T13:09:38Z</dcterms:created>
  <dcterms:modified xsi:type="dcterms:W3CDTF">2018-03-13T13:09:58Z</dcterms:modified>
</cp:coreProperties>
</file>