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01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 s="1"/>
  <c r="E96" i="1"/>
  <c r="J95" i="1"/>
  <c r="I95" i="1"/>
  <c r="H95" i="1"/>
  <c r="G95" i="1"/>
  <c r="F95" i="1" s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I86" i="1" s="1"/>
  <c r="H87" i="1"/>
  <c r="G87" i="1"/>
  <c r="F87" i="1" s="1"/>
  <c r="F86" i="1" s="1"/>
  <c r="E87" i="1"/>
  <c r="E86" i="1" s="1"/>
  <c r="M86" i="1"/>
  <c r="L86" i="1"/>
  <c r="K86" i="1"/>
  <c r="J86" i="1"/>
  <c r="H86" i="1"/>
  <c r="J85" i="1"/>
  <c r="I85" i="1"/>
  <c r="H85" i="1"/>
  <c r="G85" i="1"/>
  <c r="F85" i="1"/>
  <c r="E85" i="1"/>
  <c r="J84" i="1"/>
  <c r="I84" i="1"/>
  <c r="H84" i="1"/>
  <c r="F84" i="1" s="1"/>
  <c r="G84" i="1"/>
  <c r="E84" i="1"/>
  <c r="J83" i="1"/>
  <c r="J77" i="1" s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I79" i="1"/>
  <c r="I77" i="1" s="1"/>
  <c r="H79" i="1"/>
  <c r="G79" i="1"/>
  <c r="F79" i="1" s="1"/>
  <c r="E79" i="1"/>
  <c r="E77" i="1" s="1"/>
  <c r="J78" i="1"/>
  <c r="I78" i="1"/>
  <c r="H78" i="1"/>
  <c r="G78" i="1"/>
  <c r="F78" i="1" s="1"/>
  <c r="F77" i="1" s="1"/>
  <c r="E78" i="1"/>
  <c r="M77" i="1"/>
  <c r="L77" i="1"/>
  <c r="K77" i="1"/>
  <c r="H77" i="1"/>
  <c r="M76" i="1"/>
  <c r="L76" i="1"/>
  <c r="K76" i="1"/>
  <c r="J76" i="1"/>
  <c r="I76" i="1"/>
  <c r="H76" i="1"/>
  <c r="G76" i="1"/>
  <c r="F76" i="1" s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E66" i="1" s="1"/>
  <c r="F67" i="1"/>
  <c r="K66" i="1"/>
  <c r="J63" i="1"/>
  <c r="I63" i="1"/>
  <c r="H63" i="1"/>
  <c r="F63" i="1" s="1"/>
  <c r="G63" i="1"/>
  <c r="E63" i="1"/>
  <c r="J62" i="1"/>
  <c r="J56" i="1" s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I56" i="1" s="1"/>
  <c r="H58" i="1"/>
  <c r="G58" i="1"/>
  <c r="F58" i="1" s="1"/>
  <c r="E58" i="1"/>
  <c r="E56" i="1" s="1"/>
  <c r="J57" i="1"/>
  <c r="I57" i="1"/>
  <c r="H57" i="1"/>
  <c r="G57" i="1"/>
  <c r="F57" i="1" s="1"/>
  <c r="F56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I53" i="1"/>
  <c r="H53" i="1"/>
  <c r="G53" i="1"/>
  <c r="F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F48" i="1" s="1"/>
  <c r="G48" i="1"/>
  <c r="E48" i="1"/>
  <c r="J47" i="1"/>
  <c r="I47" i="1"/>
  <c r="H47" i="1"/>
  <c r="G47" i="1"/>
  <c r="F47" i="1"/>
  <c r="E47" i="1"/>
  <c r="J46" i="1"/>
  <c r="I46" i="1"/>
  <c r="H46" i="1"/>
  <c r="F46" i="1" s="1"/>
  <c r="G46" i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I43" i="1"/>
  <c r="H43" i="1"/>
  <c r="G43" i="1"/>
  <c r="F43" i="1"/>
  <c r="E43" i="1"/>
  <c r="J42" i="1"/>
  <c r="I42" i="1"/>
  <c r="H42" i="1"/>
  <c r="G42" i="1"/>
  <c r="F42" i="1" s="1"/>
  <c r="E42" i="1"/>
  <c r="J41" i="1"/>
  <c r="I41" i="1"/>
  <c r="H41" i="1"/>
  <c r="G41" i="1"/>
  <c r="F41" i="1"/>
  <c r="E41" i="1"/>
  <c r="J40" i="1"/>
  <c r="I40" i="1"/>
  <c r="H40" i="1"/>
  <c r="F40" i="1" s="1"/>
  <c r="F39" i="1" s="1"/>
  <c r="F38" i="1" s="1"/>
  <c r="G40" i="1"/>
  <c r="E40" i="1"/>
  <c r="J39" i="1"/>
  <c r="J38" i="1" s="1"/>
  <c r="I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H32" i="1"/>
  <c r="G32" i="1"/>
  <c r="F32" i="1" s="1"/>
  <c r="E32" i="1"/>
  <c r="J31" i="1"/>
  <c r="I31" i="1"/>
  <c r="H31" i="1"/>
  <c r="G31" i="1"/>
  <c r="F31" i="1" s="1"/>
  <c r="E31" i="1"/>
  <c r="J30" i="1"/>
  <c r="I30" i="1"/>
  <c r="H30" i="1"/>
  <c r="G30" i="1"/>
  <c r="F30" i="1" s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I25" i="1" s="1"/>
  <c r="H26" i="1"/>
  <c r="G26" i="1"/>
  <c r="F26" i="1" s="1"/>
  <c r="E26" i="1"/>
  <c r="E25" i="1" s="1"/>
  <c r="M25" i="1"/>
  <c r="L25" i="1"/>
  <c r="K25" i="1"/>
  <c r="J25" i="1"/>
  <c r="H25" i="1"/>
  <c r="F24" i="1"/>
  <c r="J23" i="1"/>
  <c r="I23" i="1"/>
  <c r="I22" i="1" s="1"/>
  <c r="I64" i="1" s="1"/>
  <c r="H23" i="1"/>
  <c r="G23" i="1"/>
  <c r="F23" i="1" s="1"/>
  <c r="E23" i="1"/>
  <c r="M22" i="1"/>
  <c r="M64" i="1" s="1"/>
  <c r="M65" i="1" s="1"/>
  <c r="L22" i="1"/>
  <c r="L64" i="1" s="1"/>
  <c r="K22" i="1"/>
  <c r="K64" i="1" s="1"/>
  <c r="K65" i="1" s="1"/>
  <c r="J22" i="1"/>
  <c r="J64" i="1" s="1"/>
  <c r="H22" i="1"/>
  <c r="F15" i="1"/>
  <c r="E15" i="1"/>
  <c r="F13" i="1"/>
  <c r="E13" i="1"/>
  <c r="B13" i="1"/>
  <c r="I11" i="1"/>
  <c r="H11" i="1"/>
  <c r="F11" i="1"/>
  <c r="B11" i="1"/>
  <c r="B8" i="1"/>
  <c r="J65" i="1" l="1"/>
  <c r="J105" i="1"/>
  <c r="E22" i="1"/>
  <c r="E64" i="1" s="1"/>
  <c r="F25" i="1"/>
  <c r="I65" i="1"/>
  <c r="F22" i="1"/>
  <c r="F64" i="1" s="1"/>
  <c r="L65" i="1"/>
  <c r="I66" i="1"/>
  <c r="I105" i="1" s="1"/>
  <c r="G25" i="1"/>
  <c r="G22" i="1" s="1"/>
  <c r="G64" i="1" s="1"/>
  <c r="H39" i="1"/>
  <c r="H38" i="1" s="1"/>
  <c r="H64" i="1" s="1"/>
  <c r="G68" i="1"/>
  <c r="F69" i="1"/>
  <c r="F68" i="1" s="1"/>
  <c r="F66" i="1" s="1"/>
  <c r="G56" i="1"/>
  <c r="G77" i="1"/>
  <c r="G86" i="1"/>
  <c r="H105" i="1" l="1"/>
  <c r="H65" i="1"/>
  <c r="F65" i="1"/>
  <c r="F105" i="1"/>
  <c r="E105" i="1"/>
  <c r="E65" i="1"/>
  <c r="G66" i="1"/>
  <c r="G65" i="1" s="1"/>
  <c r="B105" i="1" l="1"/>
  <c r="B65" i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<sst xmlns="http://schemas.openxmlformats.org/spreadsheetml/2006/main" count="247" uniqueCount="177">
  <si>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</si>
  <si>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</si>
  <si>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</si>
  <si>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</si>
  <si>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</si>
  <si>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</si>
  <si>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</si>
  <si>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</si>
  <si>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</si>
  <si>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</si>
  <si>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</si>
  <si>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</si>
  <si>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</si>
  <si>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</si>
  <si>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</si>
  <si>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</si>
  <si>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</si>
  <si>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</si>
  <si>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</si>
  <si>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</si>
  <si>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</si>
  <si>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</si>
  <si>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</si>
  <si>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</si>
  <si>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</si>
  <si>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</si>
  <si>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</si>
  <si>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</si>
  <si>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</si>
  <si>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</si>
  <si>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</si>
  <si>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</si>
  <si>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</si>
  <si>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</si>
  <si>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</si>
  <si>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</si>
  <si>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</si>
  <si>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</si>
  <si>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</si>
  <si>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</si>
  <si>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</si>
  <si>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</si>
  <si>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</si>
  <si>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 и вноски</t>
  </si>
  <si>
    <t>§§ 25 - 27</t>
  </si>
  <si>
    <t>§§ 25 - 27; 36-08, 36-10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</si>
  <si>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</si>
  <si>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</si>
  <si>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</si>
  <si>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</si>
  <si>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§§ 36 - 37 (без 36-08 и 36-10)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</si>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</sst>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01.2018/B1_2018_01_2300_DM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ТРАНСПОРТА, ИНФОРМАЦИОННИТЕ ТЕХНОЛОГИИ И СЪОБЩЕНИЯТА</v>
          </cell>
          <cell r="F9">
            <v>43131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97</v>
          </cell>
          <cell r="F15" t="str">
            <v>СЕС - ДМП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41306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-41558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H582">
            <v>252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 xml:space="preserve"> Галя Димитрова</v>
          </cell>
          <cell r="G605" t="str">
            <v>Иван Марков</v>
          </cell>
        </row>
        <row r="607">
          <cell r="B607">
            <v>43140</v>
          </cell>
          <cell r="E607">
            <v>29409576</v>
          </cell>
          <cell r="H607" t="str">
            <v>gdimitrova@mtitc.government.bg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22" sqref="B22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ДМП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ТРАНСПОРТА, ИНФОРМАЦИОННИТЕ ТЕХНОЛОГИИ И СЪОБЩЕНИЯТА</v>
      </c>
      <c r="C11" s="22"/>
      <c r="D11" s="22"/>
      <c r="E11" s="23" t="s">
        <v>0</v>
      </c>
      <c r="F11" s="24">
        <f>[1]OTCHET!F9</f>
        <v>43131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97</v>
      </c>
      <c r="F15" s="45" t="str">
        <f>[1]OTCHET!F15</f>
        <v>СЕС - ДМП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[1]OTCHET!E91+[1]OTCHET!E94+[1]OTCHET!E95+[1]OTCHET!E116+[1]OTCHET!E117</f>
        <v>0</v>
      </c>
      <c r="F30" s="170">
        <f t="shared" si="1"/>
        <v>0</v>
      </c>
      <c r="G30" s="171">
        <f>[1]OTCHET!G91+[1]OTCHET!G94+[1]OTCHET!G95+[1]OTCHET!G116+[1]OTCHET!G117</f>
        <v>0</v>
      </c>
      <c r="H30" s="172">
        <f>[1]OTCHET!H91+[1]OTCHET!H94+[1]OTCHET!H95+[1]OTCHET!H116+[1]OTCHET!H117</f>
        <v>0</v>
      </c>
      <c r="I30" s="172">
        <f>[1]OTCHET!I91+[1]OTCHET!I94+[1]OTCHET!I95+[1]OTCHET!I116+[1]OTCHET!I117</f>
        <v>0</v>
      </c>
      <c r="J30" s="173">
        <f>[1]OTCHET!J91+[1]OTCHET!J94+[1]OTCHET!J95+[1]OTCHET!J116+[1]OTCHET!J117</f>
        <v>0</v>
      </c>
      <c r="K30" s="160"/>
      <c r="L30" s="160"/>
      <c r="M30" s="160"/>
      <c r="N30" s="124"/>
      <c r="O30" s="174" t="s">
        <v>45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46</v>
      </c>
      <c r="C31" s="175" t="s">
        <v>47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47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48</v>
      </c>
      <c r="C32" s="175" t="s">
        <v>49</v>
      </c>
      <c r="D32" s="175"/>
      <c r="E32" s="176">
        <f>[1]OTCHET!E113+[1]OTCHET!E122+[1]OTCHET!E138+[1]OTCHET!E139-[1]OTCHET!E116-[1]OTCHET!E117</f>
        <v>0</v>
      </c>
      <c r="F32" s="176">
        <f t="shared" si="1"/>
        <v>0</v>
      </c>
      <c r="G32" s="177">
        <f>[1]OTCHET!G113+[1]OTCHET!G122+[1]OTCHET!G138+[1]OTCHET!G139-[1]OTCHET!G116-[1]OTCHET!G117</f>
        <v>0</v>
      </c>
      <c r="H32" s="178">
        <f>[1]OTCHET!H113+[1]OTCHET!H122+[1]OTCHET!H138+[1]OTCHET!H139-[1]OTCHET!H116-[1]OTCHET!H117</f>
        <v>0</v>
      </c>
      <c r="I32" s="178">
        <f>[1]OTCHET!I113+[1]OTCHET!I122+[1]OTCHET!I138+[1]OTCHET!I139-[1]OTCHET!I116-[1]OTCHET!I117</f>
        <v>0</v>
      </c>
      <c r="J32" s="179">
        <f>[1]OTCHET!J113+[1]OTCHET!J122+[1]OTCHET!J138+[1]OTCHET!J139-[1]OTCHET!J116-[1]OTCHET!J117</f>
        <v>0</v>
      </c>
      <c r="K32" s="181"/>
      <c r="L32" s="181"/>
      <c r="M32" s="181"/>
      <c r="N32" s="124"/>
      <c r="O32" s="180" t="s">
        <v>50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51</v>
      </c>
      <c r="C33" s="183" t="s">
        <v>52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52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53</v>
      </c>
      <c r="C36" s="198" t="s">
        <v>54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54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55</v>
      </c>
      <c r="C37" s="206" t="s">
        <v>56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56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57</v>
      </c>
      <c r="C38" s="215" t="s">
        <v>58</v>
      </c>
      <c r="D38" s="216"/>
      <c r="E38" s="217">
        <f t="shared" ref="E38:J38" si="3">E39+E43+E44+E46+SUM(E48:E52)+E55</f>
        <v>0</v>
      </c>
      <c r="F38" s="217">
        <f t="shared" si="3"/>
        <v>0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0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58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59</v>
      </c>
      <c r="C39" s="228" t="s">
        <v>60</v>
      </c>
      <c r="D39" s="227"/>
      <c r="E39" s="229">
        <f t="shared" ref="E39:J39" si="4">SUM(E40:E42)</f>
        <v>0</v>
      </c>
      <c r="F39" s="229">
        <f t="shared" si="4"/>
        <v>0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0</v>
      </c>
      <c r="K39" s="132"/>
      <c r="L39" s="132"/>
      <c r="M39" s="132"/>
      <c r="N39" s="233"/>
      <c r="O39" s="125" t="s">
        <v>61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62</v>
      </c>
      <c r="C40" s="235" t="s">
        <v>60</v>
      </c>
      <c r="D40" s="236"/>
      <c r="E40" s="237">
        <f>[1]OTCHET!E188</f>
        <v>0</v>
      </c>
      <c r="F40" s="237">
        <f t="shared" si="1"/>
        <v>0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0</v>
      </c>
      <c r="K40" s="132"/>
      <c r="L40" s="132"/>
      <c r="M40" s="132"/>
      <c r="N40" s="233"/>
      <c r="O40" s="241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63</v>
      </c>
      <c r="C41" s="243" t="s">
        <v>64</v>
      </c>
      <c r="D41" s="244"/>
      <c r="E41" s="245">
        <f>[1]OTCHET!E191</f>
        <v>0</v>
      </c>
      <c r="F41" s="245">
        <f t="shared" si="1"/>
        <v>0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0</v>
      </c>
      <c r="K41" s="160"/>
      <c r="L41" s="160"/>
      <c r="M41" s="160"/>
      <c r="N41" s="233"/>
      <c r="O41" s="180" t="s">
        <v>64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65</v>
      </c>
      <c r="C42" s="250" t="s">
        <v>66</v>
      </c>
      <c r="D42" s="251"/>
      <c r="E42" s="252">
        <f>+[1]OTCHET!E197+[1]OTCHET!E205</f>
        <v>0</v>
      </c>
      <c r="F42" s="252">
        <f t="shared" si="1"/>
        <v>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0</v>
      </c>
      <c r="K42" s="160"/>
      <c r="L42" s="160"/>
      <c r="M42" s="160"/>
      <c r="N42" s="233"/>
      <c r="O42" s="180" t="s">
        <v>66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67</v>
      </c>
      <c r="C43" s="257" t="s">
        <v>68</v>
      </c>
      <c r="D43" s="256"/>
      <c r="E43" s="258">
        <f>+[1]OTCHET!E206+[1]OTCHET!E224+[1]OTCHET!E273</f>
        <v>0</v>
      </c>
      <c r="F43" s="258">
        <f t="shared" si="1"/>
        <v>0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68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69</v>
      </c>
      <c r="C44" s="127" t="s">
        <v>70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70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71</v>
      </c>
      <c r="C45" s="263" t="s">
        <v>72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72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73</v>
      </c>
      <c r="C46" s="257" t="s">
        <v>74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74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75</v>
      </c>
      <c r="C47" s="263" t="s">
        <v>76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76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77</v>
      </c>
      <c r="C48" s="270" t="s">
        <v>78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79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80</v>
      </c>
      <c r="C49" s="270" t="s">
        <v>81</v>
      </c>
      <c r="D49" s="271"/>
      <c r="E49" s="176">
        <f>[1]OTCHET!E277+[1]OTCHET!E278+[1]OTCHET!E286+[1]OTCHET!E289</f>
        <v>0</v>
      </c>
      <c r="F49" s="176">
        <f t="shared" si="1"/>
        <v>0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81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82</v>
      </c>
      <c r="C50" s="270" t="s">
        <v>83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83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84</v>
      </c>
      <c r="C51" s="272" t="s">
        <v>85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86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87</v>
      </c>
      <c r="C52" s="272" t="s">
        <v>85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85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88</v>
      </c>
      <c r="C53" s="273" t="s">
        <v>89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89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90</v>
      </c>
      <c r="C54" s="281" t="s">
        <v>91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91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92</v>
      </c>
      <c r="C55" s="184" t="s">
        <v>93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93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94</v>
      </c>
      <c r="C56" s="300" t="s">
        <v>95</v>
      </c>
      <c r="D56" s="300"/>
      <c r="E56" s="301">
        <f t="shared" ref="E56:J56" si="5">+E57+E58+E62</f>
        <v>0</v>
      </c>
      <c r="F56" s="301">
        <f t="shared" si="5"/>
        <v>0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95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96</v>
      </c>
      <c r="C57" s="257" t="s">
        <v>97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97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98</v>
      </c>
      <c r="C58" s="270" t="s">
        <v>99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0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99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100</v>
      </c>
      <c r="C59" s="127" t="s">
        <v>101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101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102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103</v>
      </c>
      <c r="C62" s="206" t="s">
        <v>104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104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105</v>
      </c>
      <c r="C63" s="334" t="s">
        <v>106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106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107</v>
      </c>
      <c r="C64" s="343"/>
      <c r="D64" s="343"/>
      <c r="E64" s="344">
        <f t="shared" ref="E64:J64" si="6">+E22-E38+E56-E63</f>
        <v>0</v>
      </c>
      <c r="F64" s="344">
        <f t="shared" si="6"/>
        <v>0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0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108</v>
      </c>
      <c r="C66" s="355" t="s">
        <v>109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0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0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109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110</v>
      </c>
      <c r="C68" s="127" t="s">
        <v>111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111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112</v>
      </c>
      <c r="C69" s="374" t="s">
        <v>113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113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114</v>
      </c>
      <c r="C70" s="382" t="s">
        <v>115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115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116</v>
      </c>
      <c r="C71" s="382" t="s">
        <v>117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117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118</v>
      </c>
      <c r="C72" s="382" t="s">
        <v>119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119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120</v>
      </c>
      <c r="C73" s="382" t="s">
        <v>121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121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122</v>
      </c>
      <c r="C74" s="388" t="s">
        <v>123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123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124</v>
      </c>
      <c r="C75" s="389" t="s">
        <v>125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125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126</v>
      </c>
      <c r="C76" s="257" t="s">
        <v>127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127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128</v>
      </c>
      <c r="C77" s="127" t="s">
        <v>129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129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130</v>
      </c>
      <c r="C78" s="374" t="s">
        <v>131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131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132</v>
      </c>
      <c r="C79" s="382" t="s">
        <v>133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133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134</v>
      </c>
      <c r="C80" s="382" t="s">
        <v>135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135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136</v>
      </c>
      <c r="C82" s="382" t="s">
        <v>137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137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138</v>
      </c>
      <c r="C83" s="396" t="s">
        <v>139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139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140</v>
      </c>
      <c r="C84" s="257" t="s">
        <v>141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141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142</v>
      </c>
      <c r="C85" s="270" t="s">
        <v>143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143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144</v>
      </c>
      <c r="C86" s="127" t="s">
        <v>145</v>
      </c>
      <c r="D86" s="262"/>
      <c r="E86" s="317">
        <f>+E87+E88</f>
        <v>0</v>
      </c>
      <c r="F86" s="317">
        <f>+F87+F88</f>
        <v>0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0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145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146</v>
      </c>
      <c r="C87" s="374" t="s">
        <v>147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147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148</v>
      </c>
      <c r="C88" s="396" t="s">
        <v>149</v>
      </c>
      <c r="D88" s="398"/>
      <c r="E88" s="390">
        <f>+[1]OTCHET!E523+[1]OTCHET!E526+[1]OTCHET!E546</f>
        <v>0</v>
      </c>
      <c r="F88" s="390">
        <f t="shared" si="1"/>
        <v>0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0</v>
      </c>
      <c r="K88" s="395"/>
      <c r="L88" s="395"/>
      <c r="M88" s="395"/>
      <c r="N88" s="204"/>
      <c r="O88" s="394" t="s">
        <v>149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150</v>
      </c>
      <c r="C89" s="257" t="s">
        <v>151</v>
      </c>
      <c r="D89" s="399"/>
      <c r="E89" s="307">
        <f>[1]OTCHET!E533</f>
        <v>0</v>
      </c>
      <c r="F89" s="307">
        <f t="shared" ref="F89:F96" si="12">+G89+H89+I89+J89</f>
        <v>0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0</v>
      </c>
      <c r="K89" s="395"/>
      <c r="L89" s="395"/>
      <c r="M89" s="395"/>
      <c r="N89" s="204"/>
      <c r="O89" s="311" t="s">
        <v>151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152</v>
      </c>
      <c r="C90" s="270" t="s">
        <v>153</v>
      </c>
      <c r="D90" s="271"/>
      <c r="E90" s="312">
        <f>+[1]OTCHET!E569+[1]OTCHET!E570+[1]OTCHET!E571+[1]OTCHET!E572+[1]OTCHET!E573+[1]OTCHET!E574</f>
        <v>0</v>
      </c>
      <c r="F90" s="312">
        <f t="shared" si="12"/>
        <v>41306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41306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153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154</v>
      </c>
      <c r="C91" s="400" t="s">
        <v>155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-41558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-41558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155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156</v>
      </c>
      <c r="C92" s="270" t="s">
        <v>157</v>
      </c>
      <c r="D92" s="400"/>
      <c r="E92" s="176">
        <f>+[1]OTCHET!E582</f>
        <v>0</v>
      </c>
      <c r="F92" s="176">
        <f t="shared" si="12"/>
        <v>252</v>
      </c>
      <c r="G92" s="177">
        <f>+[1]OTCHET!G582</f>
        <v>0</v>
      </c>
      <c r="H92" s="178">
        <f>+[1]OTCHET!H582</f>
        <v>252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157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158</v>
      </c>
      <c r="C93" s="270" t="s">
        <v>159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159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160</v>
      </c>
      <c r="C94" s="400" t="s">
        <v>161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161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162</v>
      </c>
      <c r="C95" s="127" t="s">
        <v>163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163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164</v>
      </c>
      <c r="C96" s="403" t="s">
        <v>165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165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166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167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168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169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170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168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169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gdimitrova@mtitc.government.bg</v>
      </c>
      <c r="C107" s="429"/>
      <c r="D107" s="429"/>
      <c r="E107" s="434"/>
      <c r="F107" s="19"/>
      <c r="G107" s="435">
        <f>+[1]OTCHET!E607</f>
        <v>29409576</v>
      </c>
      <c r="H107" s="435">
        <f>+[1]OTCHET!F607</f>
        <v>0</v>
      </c>
      <c r="I107" s="436"/>
      <c r="J107" s="437">
        <f>+[1]OTCHET!B607</f>
        <v>43140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171</v>
      </c>
      <c r="C108" s="439"/>
      <c r="D108" s="439"/>
      <c r="E108" s="440"/>
      <c r="F108" s="440"/>
      <c r="G108" s="441" t="s">
        <v>172</v>
      </c>
      <c r="H108" s="441"/>
      <c r="I108" s="442"/>
      <c r="J108" s="443" t="s">
        <v>173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174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 xml:space="preserve"> Галя Димитрова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175</v>
      </c>
      <c r="C113" s="429"/>
      <c r="D113" s="429"/>
      <c r="E113" s="446"/>
      <c r="F113" s="446"/>
      <c r="G113" s="3"/>
      <c r="H113" s="449" t="s">
        <v>176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2018-02-14T09:03:57Z</dcterms:created>
  <dcterms:modified xsi:type="dcterms:W3CDTF">2018-02-14T09:04:07Z</dcterms:modified>
</cp:coreProperties>
</file>