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nevenov\Documents\==from D drive==\workbook\Месечни отчети\2018\31.12.2018\За сайта\"/>
    </mc:Choice>
  </mc:AlternateContent>
  <bookViews>
    <workbookView xWindow="0" yWindow="0" windowWidth="28800" windowHeight="12300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/>
  <c r="E96" i="1"/>
  <c r="J95" i="1"/>
  <c r="I95" i="1"/>
  <c r="H95" i="1"/>
  <c r="G95" i="1"/>
  <c r="F95" i="1"/>
  <c r="E95" i="1"/>
  <c r="J94" i="1"/>
  <c r="I94" i="1"/>
  <c r="H94" i="1"/>
  <c r="G94" i="1"/>
  <c r="F94" i="1"/>
  <c r="E94" i="1"/>
  <c r="J93" i="1"/>
  <c r="I93" i="1"/>
  <c r="H93" i="1"/>
  <c r="G93" i="1"/>
  <c r="F93" i="1"/>
  <c r="E93" i="1"/>
  <c r="J92" i="1"/>
  <c r="I92" i="1"/>
  <c r="H92" i="1"/>
  <c r="G92" i="1"/>
  <c r="F92" i="1"/>
  <c r="E92" i="1"/>
  <c r="J91" i="1"/>
  <c r="I91" i="1"/>
  <c r="H91" i="1"/>
  <c r="G91" i="1"/>
  <c r="F91" i="1"/>
  <c r="E91" i="1"/>
  <c r="J90" i="1"/>
  <c r="I90" i="1"/>
  <c r="H90" i="1"/>
  <c r="G90" i="1"/>
  <c r="F90" i="1"/>
  <c r="E90" i="1"/>
  <c r="J89" i="1"/>
  <c r="I89" i="1"/>
  <c r="H89" i="1"/>
  <c r="G89" i="1"/>
  <c r="F89" i="1"/>
  <c r="E89" i="1"/>
  <c r="J88" i="1"/>
  <c r="I88" i="1"/>
  <c r="H88" i="1"/>
  <c r="G88" i="1"/>
  <c r="F88" i="1"/>
  <c r="E88" i="1"/>
  <c r="J87" i="1"/>
  <c r="I87" i="1"/>
  <c r="H87" i="1"/>
  <c r="G87" i="1"/>
  <c r="F87" i="1"/>
  <c r="F86" i="1" s="1"/>
  <c r="F66" i="1" s="1"/>
  <c r="E87" i="1"/>
  <c r="M86" i="1"/>
  <c r="L86" i="1"/>
  <c r="K86" i="1"/>
  <c r="J86" i="1"/>
  <c r="I86" i="1"/>
  <c r="H86" i="1"/>
  <c r="G86" i="1"/>
  <c r="E86" i="1"/>
  <c r="J85" i="1"/>
  <c r="I85" i="1"/>
  <c r="H85" i="1"/>
  <c r="G85" i="1"/>
  <c r="F85" i="1"/>
  <c r="E85" i="1"/>
  <c r="J84" i="1"/>
  <c r="I84" i="1"/>
  <c r="H84" i="1"/>
  <c r="G84" i="1"/>
  <c r="F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F81" i="1"/>
  <c r="J80" i="1"/>
  <c r="I80" i="1"/>
  <c r="H80" i="1"/>
  <c r="G80" i="1"/>
  <c r="F80" i="1"/>
  <c r="E80" i="1"/>
  <c r="J79" i="1"/>
  <c r="I79" i="1"/>
  <c r="H79" i="1"/>
  <c r="G79" i="1"/>
  <c r="F79" i="1"/>
  <c r="E79" i="1"/>
  <c r="J78" i="1"/>
  <c r="I78" i="1"/>
  <c r="H78" i="1"/>
  <c r="G78" i="1"/>
  <c r="F78" i="1"/>
  <c r="E78" i="1"/>
  <c r="M77" i="1"/>
  <c r="L77" i="1"/>
  <c r="K77" i="1"/>
  <c r="J77" i="1"/>
  <c r="I77" i="1"/>
  <c r="H77" i="1"/>
  <c r="G77" i="1"/>
  <c r="F77" i="1"/>
  <c r="E77" i="1"/>
  <c r="M76" i="1"/>
  <c r="L76" i="1"/>
  <c r="K76" i="1"/>
  <c r="J76" i="1"/>
  <c r="I76" i="1"/>
  <c r="H76" i="1"/>
  <c r="G76" i="1"/>
  <c r="F76" i="1"/>
  <c r="E76" i="1"/>
  <c r="M75" i="1"/>
  <c r="L75" i="1"/>
  <c r="K75" i="1"/>
  <c r="J75" i="1"/>
  <c r="I75" i="1"/>
  <c r="H75" i="1"/>
  <c r="G75" i="1"/>
  <c r="F75" i="1"/>
  <c r="E75" i="1"/>
  <c r="M74" i="1"/>
  <c r="L74" i="1"/>
  <c r="K74" i="1"/>
  <c r="J74" i="1"/>
  <c r="I74" i="1"/>
  <c r="H74" i="1"/>
  <c r="G74" i="1"/>
  <c r="F74" i="1"/>
  <c r="E74" i="1"/>
  <c r="M73" i="1"/>
  <c r="L73" i="1"/>
  <c r="K73" i="1"/>
  <c r="J73" i="1"/>
  <c r="I73" i="1"/>
  <c r="H73" i="1"/>
  <c r="G73" i="1"/>
  <c r="F73" i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/>
  <c r="E71" i="1"/>
  <c r="M70" i="1"/>
  <c r="L70" i="1"/>
  <c r="K70" i="1"/>
  <c r="J70" i="1"/>
  <c r="I70" i="1"/>
  <c r="H70" i="1"/>
  <c r="G70" i="1"/>
  <c r="F70" i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F68" i="1"/>
  <c r="E68" i="1"/>
  <c r="F67" i="1"/>
  <c r="M66" i="1"/>
  <c r="L66" i="1"/>
  <c r="K66" i="1"/>
  <c r="J66" i="1"/>
  <c r="I66" i="1"/>
  <c r="H66" i="1"/>
  <c r="G66" i="1"/>
  <c r="E66" i="1"/>
  <c r="M65" i="1"/>
  <c r="L65" i="1"/>
  <c r="M64" i="1"/>
  <c r="L64" i="1"/>
  <c r="K64" i="1"/>
  <c r="K65" i="1" s="1"/>
  <c r="J64" i="1"/>
  <c r="J65" i="1" s="1"/>
  <c r="J63" i="1"/>
  <c r="I63" i="1"/>
  <c r="H63" i="1"/>
  <c r="G63" i="1"/>
  <c r="F63" i="1"/>
  <c r="E63" i="1"/>
  <c r="J62" i="1"/>
  <c r="I62" i="1"/>
  <c r="H62" i="1"/>
  <c r="G62" i="1"/>
  <c r="F62" i="1"/>
  <c r="E62" i="1"/>
  <c r="F61" i="1"/>
  <c r="J60" i="1"/>
  <c r="I60" i="1"/>
  <c r="H60" i="1"/>
  <c r="G60" i="1"/>
  <c r="F60" i="1"/>
  <c r="E60" i="1"/>
  <c r="J59" i="1"/>
  <c r="I59" i="1"/>
  <c r="H59" i="1"/>
  <c r="G59" i="1"/>
  <c r="F59" i="1"/>
  <c r="E59" i="1"/>
  <c r="J58" i="1"/>
  <c r="I58" i="1"/>
  <c r="H58" i="1"/>
  <c r="G58" i="1"/>
  <c r="F58" i="1"/>
  <c r="E58" i="1"/>
  <c r="J57" i="1"/>
  <c r="I57" i="1"/>
  <c r="H57" i="1"/>
  <c r="G57" i="1"/>
  <c r="F57" i="1"/>
  <c r="E57" i="1"/>
  <c r="M56" i="1"/>
  <c r="L56" i="1"/>
  <c r="K56" i="1"/>
  <c r="J56" i="1"/>
  <c r="I56" i="1"/>
  <c r="H56" i="1"/>
  <c r="G56" i="1"/>
  <c r="F56" i="1"/>
  <c r="E56" i="1"/>
  <c r="J55" i="1"/>
  <c r="I55" i="1"/>
  <c r="H55" i="1"/>
  <c r="G55" i="1"/>
  <c r="F55" i="1"/>
  <c r="E55" i="1"/>
  <c r="J54" i="1"/>
  <c r="I54" i="1"/>
  <c r="H54" i="1"/>
  <c r="G54" i="1"/>
  <c r="F54" i="1"/>
  <c r="E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/>
  <c r="E40" i="1"/>
  <c r="J39" i="1"/>
  <c r="I39" i="1"/>
  <c r="H39" i="1"/>
  <c r="H38" i="1" s="1"/>
  <c r="H64" i="1" s="1"/>
  <c r="G39" i="1"/>
  <c r="F39" i="1"/>
  <c r="F38" i="1" s="1"/>
  <c r="E39" i="1"/>
  <c r="M38" i="1"/>
  <c r="L38" i="1"/>
  <c r="K38" i="1"/>
  <c r="J38" i="1"/>
  <c r="I38" i="1"/>
  <c r="G38" i="1"/>
  <c r="E38" i="1"/>
  <c r="J37" i="1"/>
  <c r="I37" i="1"/>
  <c r="H37" i="1"/>
  <c r="G37" i="1"/>
  <c r="F37" i="1"/>
  <c r="E37" i="1"/>
  <c r="J36" i="1"/>
  <c r="I36" i="1"/>
  <c r="H36" i="1"/>
  <c r="G36" i="1"/>
  <c r="F36" i="1"/>
  <c r="E36" i="1"/>
  <c r="F35" i="1"/>
  <c r="F34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/>
  <c r="E30" i="1"/>
  <c r="J29" i="1"/>
  <c r="I29" i="1"/>
  <c r="H29" i="1"/>
  <c r="G29" i="1"/>
  <c r="F29" i="1"/>
  <c r="E29" i="1"/>
  <c r="J28" i="1"/>
  <c r="I28" i="1"/>
  <c r="H28" i="1"/>
  <c r="G28" i="1"/>
  <c r="F28" i="1"/>
  <c r="E28" i="1"/>
  <c r="J27" i="1"/>
  <c r="I27" i="1"/>
  <c r="H27" i="1"/>
  <c r="G27" i="1"/>
  <c r="F27" i="1"/>
  <c r="E27" i="1"/>
  <c r="J26" i="1"/>
  <c r="I26" i="1"/>
  <c r="H26" i="1"/>
  <c r="G26" i="1"/>
  <c r="F26" i="1"/>
  <c r="E26" i="1"/>
  <c r="M25" i="1"/>
  <c r="L25" i="1"/>
  <c r="K25" i="1"/>
  <c r="J25" i="1"/>
  <c r="I25" i="1"/>
  <c r="H25" i="1"/>
  <c r="G25" i="1"/>
  <c r="F25" i="1"/>
  <c r="F22" i="1" s="1"/>
  <c r="F64" i="1" s="1"/>
  <c r="E25" i="1"/>
  <c r="F24" i="1"/>
  <c r="J23" i="1"/>
  <c r="I23" i="1"/>
  <c r="H23" i="1"/>
  <c r="G23" i="1"/>
  <c r="F23" i="1"/>
  <c r="E23" i="1"/>
  <c r="M22" i="1"/>
  <c r="L22" i="1"/>
  <c r="K22" i="1"/>
  <c r="J22" i="1"/>
  <c r="I22" i="1"/>
  <c r="I64" i="1" s="1"/>
  <c r="H22" i="1"/>
  <c r="G22" i="1"/>
  <c r="G64" i="1" s="1"/>
  <c r="E22" i="1"/>
  <c r="E64" i="1" s="1"/>
  <c r="F15" i="1"/>
  <c r="E15" i="1"/>
  <c r="F13" i="1"/>
  <c r="E13" i="1"/>
  <c r="B13" i="1"/>
  <c r="I11" i="1"/>
  <c r="H11" i="1"/>
  <c r="F11" i="1"/>
  <c r="B11" i="1"/>
  <c r="B8" i="1"/>
  <c r="H105" i="1" l="1"/>
  <c r="H65" i="1"/>
  <c r="E105" i="1"/>
  <c r="E65" i="1"/>
  <c r="F105" i="1"/>
  <c r="F65" i="1"/>
  <c r="G65" i="1"/>
  <c r="G105" i="1"/>
  <c r="I105" i="1"/>
  <c r="I65" i="1"/>
  <c r="J105" i="1"/>
  <c r="B105" i="1" l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<sst xmlns="http://schemas.openxmlformats.org/spreadsheetml/2006/main" count="247" uniqueCount="175">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</sst>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nevenov/Documents/==from%20D%20drive==/workbook/&#1052;&#1077;&#1089;&#1077;&#1095;&#1085;&#1080;%20&#1086;&#1090;&#1095;&#1077;&#1090;&#1080;/2018/31.12.2018/&#1079;&#1072;%20&#1052;&#1060;/B1_2018_12_2300_K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B9" t="str">
            <v>МТИТС</v>
          </cell>
          <cell r="F9">
            <v>43465</v>
          </cell>
          <cell r="H9">
            <v>695388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по ЕБК:</v>
          </cell>
          <cell r="F12" t="str">
            <v>2300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1712284</v>
          </cell>
        </row>
        <row r="191">
          <cell r="E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18731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484263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1895898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1955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340303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-1238574</v>
          </cell>
        </row>
        <row r="401">
          <cell r="E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6007371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-444218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128855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>Иван Иванов</v>
          </cell>
        </row>
        <row r="605">
          <cell r="D605" t="str">
            <v>Васил Р. Невенов</v>
          </cell>
          <cell r="G605" t="str">
            <v>Иван Марков</v>
          </cell>
        </row>
        <row r="607">
          <cell r="B607">
            <v>43475</v>
          </cell>
          <cell r="E607" t="str">
            <v>00359 2</v>
          </cell>
          <cell r="F607">
            <v>9409533</v>
          </cell>
          <cell r="H607" t="str">
            <v>vnevenov@mtitc.government.bg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 /2007-2013/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 /2007-2013/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отнемане на незаконно придобито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 - производствен център"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 t="str">
        <f>+[1]OTCHET!B9</f>
        <v>МТИТС</v>
      </c>
      <c r="C11" s="22"/>
      <c r="D11" s="22"/>
      <c r="E11" s="23" t="s">
        <v>0</v>
      </c>
      <c r="F11" s="24">
        <f>[1]OTCHET!F9</f>
        <v>43465</v>
      </c>
      <c r="G11" s="25" t="s">
        <v>1</v>
      </c>
      <c r="H11" s="26">
        <f>+[1]OTCHET!H9</f>
        <v>695388</v>
      </c>
      <c r="I11" s="27">
        <f>+[1]OTCHET!I9</f>
        <v>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транспорта, информационните технологии и съобщенията</v>
      </c>
      <c r="C13" s="33"/>
      <c r="D13" s="33"/>
      <c r="E13" s="38" t="str">
        <f>+[1]OTCHET!E12</f>
        <v>код по ЕБК:</v>
      </c>
      <c r="F13" s="39" t="str">
        <f>+[1]OTCHET!F12</f>
        <v>2300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4453434</v>
      </c>
      <c r="G38" s="218">
        <f t="shared" si="3"/>
        <v>0</v>
      </c>
      <c r="H38" s="219">
        <f t="shared" si="3"/>
        <v>0</v>
      </c>
      <c r="I38" s="219">
        <f t="shared" si="3"/>
        <v>0</v>
      </c>
      <c r="J38" s="220">
        <f t="shared" si="3"/>
        <v>4453434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2215278</v>
      </c>
      <c r="G39" s="230">
        <f t="shared" si="4"/>
        <v>0</v>
      </c>
      <c r="H39" s="231">
        <f t="shared" si="4"/>
        <v>0</v>
      </c>
      <c r="I39" s="231">
        <f t="shared" si="4"/>
        <v>0</v>
      </c>
      <c r="J39" s="232">
        <f t="shared" si="4"/>
        <v>2215278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1712284</v>
      </c>
      <c r="G40" s="238">
        <f>[1]OTCHET!G188</f>
        <v>0</v>
      </c>
      <c r="H40" s="239">
        <f>[1]OTCHET!H188</f>
        <v>0</v>
      </c>
      <c r="I40" s="239">
        <f>[1]OTCHET!I188</f>
        <v>0</v>
      </c>
      <c r="J40" s="240">
        <f>[1]OTCHET!J188</f>
        <v>1712284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18731</v>
      </c>
      <c r="G41" s="246">
        <f>[1]OTCHET!G191</f>
        <v>0</v>
      </c>
      <c r="H41" s="247">
        <f>[1]OTCHET!H191</f>
        <v>0</v>
      </c>
      <c r="I41" s="247">
        <f>[1]OTCHET!I191</f>
        <v>0</v>
      </c>
      <c r="J41" s="248">
        <f>[1]OTCHET!J191</f>
        <v>18731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484263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484263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1897853</v>
      </c>
      <c r="G43" s="259">
        <f>+[1]OTCHET!G206+[1]OTCHET!G224+[1]OTCHET!G273</f>
        <v>0</v>
      </c>
      <c r="H43" s="260">
        <f>+[1]OTCHET!H206+[1]OTCHET!H224+[1]OTCHET!H273</f>
        <v>0</v>
      </c>
      <c r="I43" s="260">
        <f>+[1]OTCHET!I206+[1]OTCHET!I224+[1]OTCHET!I273</f>
        <v>0</v>
      </c>
      <c r="J43" s="261">
        <f>+[1]OTCHET!J206+[1]OTCHET!J224+[1]OTCHET!J273</f>
        <v>1897853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340303</v>
      </c>
      <c r="G49" s="177">
        <f>[1]OTCHET!G277+[1]OTCHET!G278+[1]OTCHET!G286+[1]OTCHET!G289</f>
        <v>0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340303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4768797</v>
      </c>
      <c r="G56" s="302">
        <f t="shared" si="5"/>
        <v>0</v>
      </c>
      <c r="H56" s="303">
        <f t="shared" si="5"/>
        <v>0</v>
      </c>
      <c r="I56" s="304">
        <f t="shared" si="5"/>
        <v>0</v>
      </c>
      <c r="J56" s="305">
        <f t="shared" si="5"/>
        <v>4768797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4768797</v>
      </c>
      <c r="G58" s="313">
        <f>+[1]OTCHET!G385+[1]OTCHET!G393+[1]OTCHET!G398+[1]OTCHET!G401+[1]OTCHET!G404+[1]OTCHET!G407+[1]OTCHET!G408+[1]OTCHET!G411+[1]OTCHET!G424+[1]OTCHET!G425+[1]OTCHET!G426+[1]OTCHET!G427+[1]OTCHET!G428</f>
        <v>0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0</v>
      </c>
      <c r="J58" s="315">
        <f>+[1]OTCHET!J385+[1]OTCHET!J393+[1]OTCHET!J398+[1]OTCHET!J401+[1]OTCHET!J404+[1]OTCHET!J407+[1]OTCHET!J408+[1]OTCHET!J411+[1]OTCHET!J424+[1]OTCHET!J425+[1]OTCHET!J426+[1]OTCHET!J427+[1]OTCHET!J428</f>
        <v>4768797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315363</v>
      </c>
      <c r="G64" s="345">
        <f t="shared" si="6"/>
        <v>0</v>
      </c>
      <c r="H64" s="346">
        <f t="shared" si="6"/>
        <v>0</v>
      </c>
      <c r="I64" s="346">
        <f t="shared" si="6"/>
        <v>0</v>
      </c>
      <c r="J64" s="347">
        <f t="shared" si="6"/>
        <v>315363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-315363</v>
      </c>
      <c r="G66" s="357">
        <f t="shared" ref="G66:L66" si="8">SUM(+G68+G76+G77+G84+G85+G86+G89+G90+G91+G92+G93+G94+G95)</f>
        <v>0</v>
      </c>
      <c r="H66" s="358">
        <f>SUM(+H68+H76+H77+H84+H85+H86+H89+H90+H91+H92+H93+H94+H95)</f>
        <v>0</v>
      </c>
      <c r="I66" s="358">
        <f>SUM(+I68+I76+I77+I84+I85+I86+I89+I90+I91+I92+I93+I94+I95)</f>
        <v>0</v>
      </c>
      <c r="J66" s="359">
        <f>SUM(+J68+J76+J77+J84+J85+J86+J89+J90+J91+J92+J93+J94+J95)</f>
        <v>-315363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-444218</v>
      </c>
      <c r="G86" s="318">
        <f t="shared" ref="G86:M86" si="11">+G87+G88</f>
        <v>0</v>
      </c>
      <c r="H86" s="319">
        <f>+H87+H88</f>
        <v>0</v>
      </c>
      <c r="I86" s="319">
        <f>+I87+I88</f>
        <v>0</v>
      </c>
      <c r="J86" s="320">
        <f>+J87+J88</f>
        <v>-444218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-444218</v>
      </c>
      <c r="G88" s="391">
        <f>+[1]OTCHET!G523+[1]OTCHET!G526+[1]OTCHET!G546</f>
        <v>0</v>
      </c>
      <c r="H88" s="392">
        <f>+[1]OTCHET!H523+[1]OTCHET!H526+[1]OTCHET!H546</f>
        <v>0</v>
      </c>
      <c r="I88" s="392">
        <f>+[1]OTCHET!I523+[1]OTCHET!I526+[1]OTCHET!I546</f>
        <v>0</v>
      </c>
      <c r="J88" s="393">
        <f>+[1]OTCHET!J523+[1]OTCHET!J526+[1]OTCHET!J546</f>
        <v>-444218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128855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128855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vnevenov@mtitc.government.bg</v>
      </c>
      <c r="C107" s="429"/>
      <c r="D107" s="429"/>
      <c r="E107" s="434"/>
      <c r="F107" s="19"/>
      <c r="G107" s="435" t="str">
        <f>+[1]OTCHET!E607</f>
        <v>00359 2</v>
      </c>
      <c r="H107" s="435">
        <f>+[1]OTCHET!F607</f>
        <v>9409533</v>
      </c>
      <c r="I107" s="436"/>
      <c r="J107" s="437">
        <f>+[1]OTCHET!B607</f>
        <v>43475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Васил Р. Невенов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>Иван Иванов</v>
      </c>
      <c r="F114" s="448"/>
      <c r="G114" s="453"/>
      <c r="H114" s="3"/>
      <c r="I114" s="448" t="str">
        <f>+[1]OTCHET!G605</f>
        <v>Иван Марков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5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MTITC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 Nevenov</dc:creator>
  <cp:lastModifiedBy>Vasil Nevenov</cp:lastModifiedBy>
  <dcterms:created xsi:type="dcterms:W3CDTF">2019-01-24T07:51:14Z</dcterms:created>
  <dcterms:modified xsi:type="dcterms:W3CDTF">2019-01-24T07:51:22Z</dcterms:modified>
</cp:coreProperties>
</file>