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7.2018\За сайта - НЕ Е АКТУАЛНО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E68" i="1"/>
  <c r="E66" i="1" s="1"/>
  <c r="F67" i="1"/>
  <c r="J63" i="1"/>
  <c r="I63" i="1"/>
  <c r="H63" i="1"/>
  <c r="G63" i="1"/>
  <c r="F63" i="1" s="1"/>
  <c r="E63" i="1"/>
  <c r="J62" i="1"/>
  <c r="F62" i="1" s="1"/>
  <c r="I62" i="1"/>
  <c r="H62" i="1"/>
  <c r="G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K65" i="1" l="1"/>
  <c r="H64" i="1"/>
  <c r="F39" i="1"/>
  <c r="F38" i="1" s="1"/>
  <c r="F86" i="1"/>
  <c r="M65" i="1"/>
  <c r="I64" i="1"/>
  <c r="F77" i="1"/>
  <c r="F66" i="1" s="1"/>
  <c r="J65" i="1"/>
  <c r="J105" i="1"/>
  <c r="E105" i="1"/>
  <c r="E65" i="1"/>
  <c r="F23" i="1"/>
  <c r="G25" i="1"/>
  <c r="G22" i="1" s="1"/>
  <c r="G64" i="1" s="1"/>
  <c r="F26" i="1"/>
  <c r="F25" i="1" s="1"/>
  <c r="I56" i="1"/>
  <c r="I77" i="1"/>
  <c r="I86" i="1"/>
  <c r="I66" i="1" s="1"/>
  <c r="G68" i="1"/>
  <c r="G66" i="1" s="1"/>
  <c r="G56" i="1"/>
  <c r="G77" i="1"/>
  <c r="G86" i="1"/>
  <c r="G65" i="1" l="1"/>
  <c r="G105" i="1"/>
  <c r="I105" i="1"/>
  <c r="I65" i="1"/>
  <c r="F22" i="1"/>
  <c r="F64" i="1" s="1"/>
  <c r="H105" i="1"/>
  <c r="H65" i="1"/>
  <c r="F105" i="1" l="1"/>
  <c r="F6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<sst xmlns="http://schemas.openxmlformats.org/spreadsheetml/2006/main" count="247" uniqueCount="175">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</sst>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7.2018/B1_2018_07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43312</v>
          </cell>
          <cell r="H9" t="str">
            <v>000 695 388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2220488</v>
          </cell>
          <cell r="G75">
            <v>336809</v>
          </cell>
          <cell r="H75">
            <v>1500961</v>
          </cell>
          <cell r="I75">
            <v>3599</v>
          </cell>
          <cell r="J75">
            <v>0</v>
          </cell>
        </row>
        <row r="78">
          <cell r="E78">
            <v>384640</v>
          </cell>
          <cell r="G78">
            <v>65852</v>
          </cell>
          <cell r="I78">
            <v>114</v>
          </cell>
        </row>
        <row r="79">
          <cell r="E79">
            <v>422360</v>
          </cell>
          <cell r="G79">
            <v>270952</v>
          </cell>
          <cell r="I79">
            <v>3485</v>
          </cell>
        </row>
        <row r="91">
          <cell r="E91">
            <v>19224400</v>
          </cell>
          <cell r="G91">
            <v>10583918</v>
          </cell>
          <cell r="H91">
            <v>656128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4169000</v>
          </cell>
          <cell r="G109">
            <v>2085206</v>
          </cell>
          <cell r="H109">
            <v>0</v>
          </cell>
          <cell r="I109">
            <v>140</v>
          </cell>
          <cell r="J109">
            <v>1184215</v>
          </cell>
        </row>
        <row r="113">
          <cell r="E113">
            <v>-1206000</v>
          </cell>
          <cell r="G113">
            <v>6963</v>
          </cell>
          <cell r="H113">
            <v>32493</v>
          </cell>
          <cell r="I113">
            <v>-101</v>
          </cell>
          <cell r="J113">
            <v>-1222599</v>
          </cell>
        </row>
        <row r="122">
          <cell r="E122">
            <v>-6500000</v>
          </cell>
          <cell r="G122">
            <v>-5611241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33000000</v>
          </cell>
          <cell r="G138">
            <v>29677759</v>
          </cell>
          <cell r="H138">
            <v>9668071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22732550</v>
          </cell>
          <cell r="G188">
            <v>11188473</v>
          </cell>
          <cell r="H188">
            <v>0</v>
          </cell>
          <cell r="I188">
            <v>74830</v>
          </cell>
          <cell r="J188">
            <v>2209255</v>
          </cell>
        </row>
        <row r="191">
          <cell r="E191">
            <v>2187654</v>
          </cell>
          <cell r="G191">
            <v>1395817</v>
          </cell>
          <cell r="H191">
            <v>0</v>
          </cell>
          <cell r="I191">
            <v>7598</v>
          </cell>
          <cell r="J191">
            <v>129254</v>
          </cell>
        </row>
        <row r="197">
          <cell r="E197">
            <v>6001046</v>
          </cell>
          <cell r="G197">
            <v>0</v>
          </cell>
          <cell r="H197">
            <v>0</v>
          </cell>
          <cell r="I197">
            <v>0</v>
          </cell>
          <cell r="J197">
            <v>3700799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28962705</v>
          </cell>
          <cell r="G206">
            <v>11090673</v>
          </cell>
          <cell r="H206">
            <v>-57400</v>
          </cell>
          <cell r="I206">
            <v>690553</v>
          </cell>
          <cell r="J206">
            <v>0</v>
          </cell>
        </row>
        <row r="224">
          <cell r="E224">
            <v>492400</v>
          </cell>
          <cell r="G224">
            <v>329859</v>
          </cell>
          <cell r="H224">
            <v>0</v>
          </cell>
          <cell r="I224">
            <v>15896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6057305</v>
          </cell>
          <cell r="G239">
            <v>4643819</v>
          </cell>
          <cell r="H239">
            <v>1413488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194006056</v>
          </cell>
          <cell r="G267">
            <v>117777664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1342248</v>
          </cell>
          <cell r="G273">
            <v>661557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4700134</v>
          </cell>
          <cell r="G277">
            <v>273412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6215734</v>
          </cell>
          <cell r="G278">
            <v>486179</v>
          </cell>
          <cell r="H278">
            <v>0</v>
          </cell>
          <cell r="I278">
            <v>247</v>
          </cell>
          <cell r="J278">
            <v>0</v>
          </cell>
        </row>
        <row r="286">
          <cell r="E286">
            <v>379132</v>
          </cell>
          <cell r="G286">
            <v>92619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299708688</v>
          </cell>
          <cell r="G377">
            <v>248127287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12550439</v>
          </cell>
          <cell r="G393">
            <v>16509907</v>
          </cell>
          <cell r="H393">
            <v>0</v>
          </cell>
          <cell r="I393">
            <v>0</v>
          </cell>
          <cell r="J393">
            <v>38384</v>
          </cell>
        </row>
        <row r="398">
          <cell r="E398">
            <v>-34593134</v>
          </cell>
          <cell r="G398">
            <v>-36907665</v>
          </cell>
          <cell r="H398">
            <v>12329</v>
          </cell>
          <cell r="I398">
            <v>-39925</v>
          </cell>
          <cell r="J398">
            <v>-5408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6507525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1">
          <cell r="E471">
            <v>-134674000</v>
          </cell>
          <cell r="G471">
            <v>-134674000</v>
          </cell>
        </row>
        <row r="472">
          <cell r="E472">
            <v>97000000</v>
          </cell>
          <cell r="G472">
            <v>35000000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5154649</v>
          </cell>
          <cell r="H482">
            <v>5033316</v>
          </cell>
        </row>
        <row r="495">
          <cell r="E495">
            <v>-22977566</v>
          </cell>
          <cell r="G495">
            <v>-17822916</v>
          </cell>
          <cell r="H495">
            <v>-5154649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376075</v>
          </cell>
          <cell r="H526">
            <v>-5007</v>
          </cell>
          <cell r="I526">
            <v>-40246</v>
          </cell>
          <cell r="J526">
            <v>-25066</v>
          </cell>
        </row>
        <row r="533">
          <cell r="E533">
            <v>0</v>
          </cell>
          <cell r="G533">
            <v>319663</v>
          </cell>
          <cell r="H533">
            <v>0</v>
          </cell>
          <cell r="I533">
            <v>0</v>
          </cell>
          <cell r="J533">
            <v>-436471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135331</v>
          </cell>
          <cell r="H546">
            <v>0</v>
          </cell>
          <cell r="I546">
            <v>-383</v>
          </cell>
          <cell r="J546">
            <v>-1272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-18969</v>
          </cell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-10242727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I579">
            <v>-45750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-46457</v>
          </cell>
          <cell r="J580">
            <v>0</v>
          </cell>
        </row>
        <row r="581">
          <cell r="G581">
            <v>-108217</v>
          </cell>
          <cell r="I581">
            <v>0</v>
          </cell>
        </row>
        <row r="582">
          <cell r="G582">
            <v>0</v>
          </cell>
          <cell r="H582">
            <v>293</v>
          </cell>
          <cell r="I582">
            <v>-3036</v>
          </cell>
          <cell r="J582">
            <v>0</v>
          </cell>
        </row>
        <row r="583">
          <cell r="G583">
            <v>0</v>
          </cell>
          <cell r="H583">
            <v>29952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-112788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-5230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-70608</v>
          </cell>
          <cell r="H593">
            <v>-890675</v>
          </cell>
          <cell r="I593">
            <v>961283</v>
          </cell>
          <cell r="J593">
            <v>0</v>
          </cell>
        </row>
        <row r="596">
          <cell r="E596">
            <v>0</v>
          </cell>
          <cell r="G596">
            <v>513948</v>
          </cell>
          <cell r="H596">
            <v>-890675</v>
          </cell>
          <cell r="I596">
            <v>376727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43321</v>
          </cell>
          <cell r="E607" t="str">
            <v>02 / 9409 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E114" sqref="E114:F114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43312</v>
      </c>
      <c r="G11" s="25" t="s">
        <v>1</v>
      </c>
      <c r="H11" s="26" t="str">
        <f>+[1]OTCHET!H9</f>
        <v>000 695 388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50907888</v>
      </c>
      <c r="F22" s="110">
        <f t="shared" si="0"/>
        <v>48902321</v>
      </c>
      <c r="G22" s="111">
        <f t="shared" si="0"/>
        <v>37079414</v>
      </c>
      <c r="H22" s="112">
        <f t="shared" si="0"/>
        <v>11857653</v>
      </c>
      <c r="I22" s="112">
        <f t="shared" si="0"/>
        <v>3638</v>
      </c>
      <c r="J22" s="113">
        <f t="shared" si="0"/>
        <v>-38384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50907888</v>
      </c>
      <c r="F25" s="135">
        <f>+F26+F30+F31+F32+F33</f>
        <v>48902321</v>
      </c>
      <c r="G25" s="136">
        <f t="shared" ref="G25:M25" si="2">+G26+G30+G31+G32+G33</f>
        <v>37079414</v>
      </c>
      <c r="H25" s="137">
        <f>+H26+H30+H31+H32+H33</f>
        <v>11857653</v>
      </c>
      <c r="I25" s="137">
        <f>+I26+I30+I31+I32+I33</f>
        <v>3638</v>
      </c>
      <c r="J25" s="138">
        <f>+J26+J30+J31+J32+J33</f>
        <v>-38384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2220488</v>
      </c>
      <c r="F26" s="141">
        <f t="shared" si="1"/>
        <v>1841369</v>
      </c>
      <c r="G26" s="142">
        <f>[1]OTCHET!G75</f>
        <v>336809</v>
      </c>
      <c r="H26" s="143">
        <f>[1]OTCHET!H75</f>
        <v>1500961</v>
      </c>
      <c r="I26" s="143">
        <f>[1]OTCHET!I75</f>
        <v>3599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384640</v>
      </c>
      <c r="F28" s="156">
        <f t="shared" si="1"/>
        <v>65966</v>
      </c>
      <c r="G28" s="157">
        <f>[1]OTCHET!G78</f>
        <v>65852</v>
      </c>
      <c r="H28" s="158">
        <f>[1]OTCHET!H78</f>
        <v>0</v>
      </c>
      <c r="I28" s="158">
        <f>[1]OTCHET!I78</f>
        <v>114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422360</v>
      </c>
      <c r="F29" s="164">
        <f t="shared" si="1"/>
        <v>274437</v>
      </c>
      <c r="G29" s="165">
        <f>+[1]OTCHET!G79+[1]OTCHET!G80</f>
        <v>270952</v>
      </c>
      <c r="H29" s="166">
        <f>+[1]OTCHET!H79+[1]OTCHET!H80</f>
        <v>0</v>
      </c>
      <c r="I29" s="166">
        <f>+[1]OTCHET!I79+[1]OTCHET!I80</f>
        <v>3485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19224400</v>
      </c>
      <c r="F30" s="170">
        <f t="shared" si="1"/>
        <v>11240046</v>
      </c>
      <c r="G30" s="171">
        <f>[1]OTCHET!G91+[1]OTCHET!G94+[1]OTCHET!G95</f>
        <v>10583918</v>
      </c>
      <c r="H30" s="172">
        <f>[1]OTCHET!H91+[1]OTCHET!H94+[1]OTCHET!H95</f>
        <v>656128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4169000</v>
      </c>
      <c r="F31" s="176">
        <f t="shared" si="1"/>
        <v>3269561</v>
      </c>
      <c r="G31" s="177">
        <f>[1]OTCHET!G109</f>
        <v>2085206</v>
      </c>
      <c r="H31" s="178">
        <f>[1]OTCHET!H109</f>
        <v>0</v>
      </c>
      <c r="I31" s="178">
        <f>[1]OTCHET!I109</f>
        <v>140</v>
      </c>
      <c r="J31" s="179">
        <f>[1]OTCHET!J109</f>
        <v>1184215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25294000</v>
      </c>
      <c r="F32" s="176">
        <f t="shared" si="1"/>
        <v>32551345</v>
      </c>
      <c r="G32" s="177">
        <f>[1]OTCHET!G113+[1]OTCHET!G122+[1]OTCHET!G138+[1]OTCHET!G139</f>
        <v>24073481</v>
      </c>
      <c r="H32" s="178">
        <f>[1]OTCHET!H113+[1]OTCHET!H122+[1]OTCHET!H138+[1]OTCHET!H139</f>
        <v>9700564</v>
      </c>
      <c r="I32" s="178">
        <f>[1]OTCHET!I113+[1]OTCHET!I122+[1]OTCHET!I138+[1]OTCHET!I139</f>
        <v>-101</v>
      </c>
      <c r="J32" s="179">
        <f>[1]OTCHET!J113+[1]OTCHET!J122+[1]OTCHET!J138+[1]OTCHET!J139</f>
        <v>-1222599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273076964</v>
      </c>
      <c r="F38" s="217">
        <f t="shared" si="3"/>
        <v>156124592</v>
      </c>
      <c r="G38" s="218">
        <f t="shared" si="3"/>
        <v>147940072</v>
      </c>
      <c r="H38" s="219">
        <f t="shared" si="3"/>
        <v>1356088</v>
      </c>
      <c r="I38" s="219">
        <f t="shared" si="3"/>
        <v>789124</v>
      </c>
      <c r="J38" s="220">
        <f t="shared" si="3"/>
        <v>6039308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30921250</v>
      </c>
      <c r="F39" s="229">
        <f t="shared" si="4"/>
        <v>18706026</v>
      </c>
      <c r="G39" s="230">
        <f t="shared" si="4"/>
        <v>12584290</v>
      </c>
      <c r="H39" s="231">
        <f t="shared" si="4"/>
        <v>0</v>
      </c>
      <c r="I39" s="231">
        <f t="shared" si="4"/>
        <v>82428</v>
      </c>
      <c r="J39" s="232">
        <f t="shared" si="4"/>
        <v>6039308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22732550</v>
      </c>
      <c r="F40" s="237">
        <f t="shared" si="1"/>
        <v>13472558</v>
      </c>
      <c r="G40" s="238">
        <f>[1]OTCHET!G188</f>
        <v>11188473</v>
      </c>
      <c r="H40" s="239">
        <f>[1]OTCHET!H188</f>
        <v>0</v>
      </c>
      <c r="I40" s="239">
        <f>[1]OTCHET!I188</f>
        <v>74830</v>
      </c>
      <c r="J40" s="240">
        <f>[1]OTCHET!J188</f>
        <v>2209255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2187654</v>
      </c>
      <c r="F41" s="245">
        <f t="shared" si="1"/>
        <v>1532669</v>
      </c>
      <c r="G41" s="246">
        <f>[1]OTCHET!G191</f>
        <v>1395817</v>
      </c>
      <c r="H41" s="247">
        <f>[1]OTCHET!H191</f>
        <v>0</v>
      </c>
      <c r="I41" s="247">
        <f>[1]OTCHET!I191</f>
        <v>7598</v>
      </c>
      <c r="J41" s="248">
        <f>[1]OTCHET!J191</f>
        <v>129254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6001046</v>
      </c>
      <c r="F42" s="252">
        <f t="shared" si="1"/>
        <v>3700799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3700799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30797353</v>
      </c>
      <c r="F43" s="258">
        <f t="shared" si="1"/>
        <v>12731138</v>
      </c>
      <c r="G43" s="259">
        <f>+[1]OTCHET!G206+[1]OTCHET!G224+[1]OTCHET!G273</f>
        <v>12082089</v>
      </c>
      <c r="H43" s="260">
        <f>+[1]OTCHET!H206+[1]OTCHET!H224+[1]OTCHET!H273</f>
        <v>-57400</v>
      </c>
      <c r="I43" s="260">
        <f>+[1]OTCHET!I206+[1]OTCHET!I224+[1]OTCHET!I273</f>
        <v>706449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6057305</v>
      </c>
      <c r="F44" s="128">
        <f t="shared" si="1"/>
        <v>6057307</v>
      </c>
      <c r="G44" s="129">
        <f>+[1]OTCHET!G228+[1]OTCHET!G234+[1]OTCHET!G237+[1]OTCHET!G238+[1]OTCHET!G239+[1]OTCHET!G240+[1]OTCHET!G241</f>
        <v>4643819</v>
      </c>
      <c r="H44" s="130">
        <f>+[1]OTCHET!H228+[1]OTCHET!H234+[1]OTCHET!H237+[1]OTCHET!H238+[1]OTCHET!H239+[1]OTCHET!H240+[1]OTCHET!H241</f>
        <v>1413488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6057305</v>
      </c>
      <c r="F45" s="264">
        <f t="shared" si="1"/>
        <v>6057307</v>
      </c>
      <c r="G45" s="265">
        <f>+[1]OTCHET!G237+[1]OTCHET!G238+[1]OTCHET!G239+[1]OTCHET!G240+[1]OTCHET!G244+[1]OTCHET!G245+[1]OTCHET!G249</f>
        <v>4643819</v>
      </c>
      <c r="H45" s="266">
        <f>+[1]OTCHET!H237+[1]OTCHET!H238+[1]OTCHET!H239+[1]OTCHET!H240+[1]OTCHET!H244+[1]OTCHET!H245+[1]OTCHET!H249</f>
        <v>1413488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194006056</v>
      </c>
      <c r="F48" s="176">
        <f t="shared" si="1"/>
        <v>117777664</v>
      </c>
      <c r="G48" s="171">
        <f>+[1]OTCHET!G267+[1]OTCHET!G271+[1]OTCHET!G272</f>
        <v>117777664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11295000</v>
      </c>
      <c r="F49" s="176">
        <f t="shared" si="1"/>
        <v>852457</v>
      </c>
      <c r="G49" s="177">
        <f>[1]OTCHET!G277+[1]OTCHET!G278+[1]OTCHET!G286+[1]OTCHET!G289</f>
        <v>852210</v>
      </c>
      <c r="H49" s="178">
        <f>[1]OTCHET!H277+[1]OTCHET!H278+[1]OTCHET!H286+[1]OTCHET!H289</f>
        <v>0</v>
      </c>
      <c r="I49" s="178">
        <f>[1]OTCHET!I277+[1]OTCHET!I278+[1]OTCHET!I286+[1]OTCHET!I289</f>
        <v>247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277665993</v>
      </c>
      <c r="F56" s="301">
        <f t="shared" si="5"/>
        <v>234242434</v>
      </c>
      <c r="G56" s="302">
        <f t="shared" si="5"/>
        <v>227729529</v>
      </c>
      <c r="H56" s="303">
        <f t="shared" si="5"/>
        <v>12329</v>
      </c>
      <c r="I56" s="304">
        <f t="shared" si="5"/>
        <v>-39925</v>
      </c>
      <c r="J56" s="305">
        <f t="shared" si="5"/>
        <v>6540501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299708688</v>
      </c>
      <c r="F57" s="307">
        <f t="shared" si="1"/>
        <v>248127287</v>
      </c>
      <c r="G57" s="308">
        <f>+[1]OTCHET!G363+[1]OTCHET!G377+[1]OTCHET!G390</f>
        <v>248127287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-22042695</v>
      </c>
      <c r="F58" s="312">
        <f t="shared" si="1"/>
        <v>-20392378</v>
      </c>
      <c r="G58" s="313">
        <f>+[1]OTCHET!G385+[1]OTCHET!G393+[1]OTCHET!G398+[1]OTCHET!G401+[1]OTCHET!G404+[1]OTCHET!G407+[1]OTCHET!G408+[1]OTCHET!G411+[1]OTCHET!G424+[1]OTCHET!G425+[1]OTCHET!G426+[1]OTCHET!G427+[1]OTCHET!G428</f>
        <v>-20397758</v>
      </c>
      <c r="H58" s="314">
        <f>+[1]OTCHET!H385+[1]OTCHET!H393+[1]OTCHET!H398+[1]OTCHET!H401+[1]OTCHET!H404+[1]OTCHET!H407+[1]OTCHET!H408+[1]OTCHET!H411+[1]OTCHET!H424+[1]OTCHET!H425+[1]OTCHET!H426+[1]OTCHET!H427+[1]OTCHET!H428</f>
        <v>12329</v>
      </c>
      <c r="I58" s="314">
        <f>+[1]OTCHET!I385+[1]OTCHET!I393+[1]OTCHET!I398+[1]OTCHET!I401+[1]OTCHET!I404+[1]OTCHET!I407+[1]OTCHET!I408+[1]OTCHET!I411+[1]OTCHET!I424+[1]OTCHET!I425+[1]OTCHET!I426+[1]OTCHET!I427+[1]OTCHET!I428</f>
        <v>-39925</v>
      </c>
      <c r="J58" s="315">
        <f>+[1]OTCHET!J385+[1]OTCHET!J393+[1]OTCHET!J398+[1]OTCHET!J401+[1]OTCHET!J404+[1]OTCHET!J407+[1]OTCHET!J408+[1]OTCHET!J411+[1]OTCHET!J424+[1]OTCHET!J425+[1]OTCHET!J426+[1]OTCHET!J427+[1]OTCHET!J428</f>
        <v>32976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6507525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6507525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55496917</v>
      </c>
      <c r="F64" s="344">
        <f t="shared" si="6"/>
        <v>127020163</v>
      </c>
      <c r="G64" s="345">
        <f t="shared" si="6"/>
        <v>116868871</v>
      </c>
      <c r="H64" s="346">
        <f t="shared" si="6"/>
        <v>10513894</v>
      </c>
      <c r="I64" s="346">
        <f t="shared" si="6"/>
        <v>-825411</v>
      </c>
      <c r="J64" s="347">
        <f t="shared" si="6"/>
        <v>462809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-55496917</v>
      </c>
      <c r="F66" s="356">
        <f>SUM(+F68+F76+F77+F84+F85+F86+F89+F90+F91+F92+F93+F94+F95)</f>
        <v>-127020163</v>
      </c>
      <c r="G66" s="357">
        <f t="shared" ref="G66:L66" si="8">SUM(+G68+G76+G77+G84+G85+G86+G89+G90+G91+G92+G93+G94+G95)</f>
        <v>-116868871</v>
      </c>
      <c r="H66" s="358">
        <f>SUM(+H68+H76+H77+H84+H85+H86+H89+H90+H91+H92+H93+H94+H95)</f>
        <v>-10513894</v>
      </c>
      <c r="I66" s="358">
        <f>SUM(+I68+I76+I77+I84+I85+I86+I89+I90+I91+I92+I93+I94+I95)</f>
        <v>825411</v>
      </c>
      <c r="J66" s="359">
        <f>SUM(+J68+J76+J77+J84+J85+J86+J89+J90+J91+J92+J93+J94+J95)</f>
        <v>-462809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-22977566</v>
      </c>
      <c r="F68" s="317">
        <f>SUM(F69:F75)</f>
        <v>-23060401</v>
      </c>
      <c r="G68" s="318">
        <f t="shared" ref="G68:M68" si="9">SUM(G69:G75)</f>
        <v>-17822916</v>
      </c>
      <c r="H68" s="319">
        <f>SUM(H69:H75)</f>
        <v>-5237485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-22977566</v>
      </c>
      <c r="F70" s="383">
        <f t="shared" si="1"/>
        <v>-22977565</v>
      </c>
      <c r="G70" s="384">
        <f>+[1]OTCHET!G486+[1]OTCHET!G487+[1]OTCHET!G490+[1]OTCHET!G491+[1]OTCHET!G494+[1]OTCHET!G495+[1]OTCHET!G496+[1]OTCHET!G498</f>
        <v>-17822916</v>
      </c>
      <c r="H70" s="385">
        <f>+[1]OTCHET!H486+[1]OTCHET!H487+[1]OTCHET!H490+[1]OTCHET!H491+[1]OTCHET!H494+[1]OTCHET!H495+[1]OTCHET!H496+[1]OTCHET!H498</f>
        <v>-5154649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29952</v>
      </c>
      <c r="G74" s="384">
        <f>+[1]OTCHET!G583+[1]OTCHET!G584</f>
        <v>0</v>
      </c>
      <c r="H74" s="385">
        <f>+[1]OTCHET!H583+[1]OTCHET!H584</f>
        <v>29952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-112788</v>
      </c>
      <c r="G75" s="391">
        <f>+[1]OTCHET!G585+[1]OTCHET!G586+[1]OTCHET!G587</f>
        <v>0</v>
      </c>
      <c r="H75" s="392">
        <f>+[1]OTCHET!H585+[1]OTCHET!H586+[1]OTCHET!H587</f>
        <v>-112788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-32519351</v>
      </c>
      <c r="F77" s="317">
        <f>SUM(F78:F83)</f>
        <v>-94640684</v>
      </c>
      <c r="G77" s="318">
        <f t="shared" ref="G77:M77" si="10">SUM(G78:G83)</f>
        <v>-99674000</v>
      </c>
      <c r="H77" s="319">
        <f>SUM(H78:H83)</f>
        <v>5033316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-134674000</v>
      </c>
      <c r="F78" s="375">
        <f t="shared" si="1"/>
        <v>-134674000</v>
      </c>
      <c r="G78" s="376">
        <f>+[1]OTCHET!G468+[1]OTCHET!G471</f>
        <v>-134674000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97000000</v>
      </c>
      <c r="F79" s="383">
        <f t="shared" si="1"/>
        <v>35000000</v>
      </c>
      <c r="G79" s="384">
        <f>+[1]OTCHET!G469+[1]OTCHET!G472</f>
        <v>35000000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5154649</v>
      </c>
      <c r="F83" s="390">
        <f t="shared" si="1"/>
        <v>5033316</v>
      </c>
      <c r="G83" s="391">
        <f>+[1]OTCHET!G482</f>
        <v>0</v>
      </c>
      <c r="H83" s="392">
        <f>+[1]OTCHET!H482</f>
        <v>5033316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439432</v>
      </c>
      <c r="G86" s="318">
        <f t="shared" ref="G86:M86" si="11">+G87+G88</f>
        <v>511406</v>
      </c>
      <c r="H86" s="319">
        <f>+H87+H88</f>
        <v>-5007</v>
      </c>
      <c r="I86" s="319">
        <f>+I87+I88</f>
        <v>-40629</v>
      </c>
      <c r="J86" s="320">
        <f>+J87+J88</f>
        <v>-26338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439432</v>
      </c>
      <c r="G88" s="391">
        <f>+[1]OTCHET!G523+[1]OTCHET!G526+[1]OTCHET!G546</f>
        <v>511406</v>
      </c>
      <c r="H88" s="392">
        <f>+[1]OTCHET!H523+[1]OTCHET!H526+[1]OTCHET!H546</f>
        <v>-5007</v>
      </c>
      <c r="I88" s="392">
        <f>+[1]OTCHET!I523+[1]OTCHET!I526+[1]OTCHET!I546</f>
        <v>-40629</v>
      </c>
      <c r="J88" s="393">
        <f>+[1]OTCHET!J523+[1]OTCHET!J526+[1]OTCHET!J546</f>
        <v>-26338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-116808</v>
      </c>
      <c r="G89" s="308">
        <f>[1]OTCHET!G533</f>
        <v>319663</v>
      </c>
      <c r="H89" s="309">
        <f>[1]OTCHET!H533</f>
        <v>0</v>
      </c>
      <c r="I89" s="309">
        <f>[1]OTCHET!I533</f>
        <v>0</v>
      </c>
      <c r="J89" s="310">
        <f>[1]OTCHET!J533</f>
        <v>-436471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828391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828391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-10462120</v>
      </c>
      <c r="G91" s="177">
        <f>+[1]OTCHET!G575+[1]OTCHET!G576+[1]OTCHET!G577+[1]OTCHET!G578+[1]OTCHET!G579+[1]OTCHET!G580+[1]OTCHET!G581</f>
        <v>-127186</v>
      </c>
      <c r="H91" s="178">
        <f>+[1]OTCHET!H575+[1]OTCHET!H576+[1]OTCHET!H577+[1]OTCHET!H578+[1]OTCHET!H579+[1]OTCHET!H580+[1]OTCHET!H581</f>
        <v>-10242727</v>
      </c>
      <c r="I91" s="178">
        <f>+[1]OTCHET!I575+[1]OTCHET!I576+[1]OTCHET!I577+[1]OTCHET!I578+[1]OTCHET!I579+[1]OTCHET!I580+[1]OTCHET!I581</f>
        <v>-92207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-2743</v>
      </c>
      <c r="G92" s="177">
        <f>+[1]OTCHET!G582</f>
        <v>0</v>
      </c>
      <c r="H92" s="178">
        <f>+[1]OTCHET!H582</f>
        <v>293</v>
      </c>
      <c r="I92" s="178">
        <f>+[1]OTCHET!I582</f>
        <v>-3036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-5230</v>
      </c>
      <c r="G94" s="177">
        <f>+[1]OTCHET!G591+[1]OTCHET!G592</f>
        <v>-5230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-70608</v>
      </c>
      <c r="H95" s="130">
        <f>[1]OTCHET!H593</f>
        <v>-890675</v>
      </c>
      <c r="I95" s="130">
        <f>[1]OTCHET!I593</f>
        <v>961283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513948</v>
      </c>
      <c r="H96" s="406">
        <f>+[1]OTCHET!H596</f>
        <v>-890675</v>
      </c>
      <c r="I96" s="406">
        <f>+[1]OTCHET!I596</f>
        <v>376727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02 / 9409 533</v>
      </c>
      <c r="H107" s="435">
        <f>+[1]OTCHET!F607</f>
        <v>0</v>
      </c>
      <c r="I107" s="436"/>
      <c r="J107" s="437">
        <f>+[1]OTCHET!B607</f>
        <v>43321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2018-09-04T12:48:13Z</dcterms:created>
  <dcterms:modified xsi:type="dcterms:W3CDTF">2018-09-04T12:48:54Z</dcterms:modified>
</cp:coreProperties>
</file>