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31.10.2018\За сайта\"/>
    </mc:Choice>
  </mc:AlternateContent>
  <bookViews>
    <workbookView xWindow="0" yWindow="0" windowWidth="28770" windowHeight="1227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pokazateli'!$B$8:$O$115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I86" i="1" s="1"/>
  <c r="H87" i="1"/>
  <c r="G87" i="1"/>
  <c r="F87" i="1" s="1"/>
  <c r="F86" i="1" s="1"/>
  <c r="E87" i="1"/>
  <c r="E86" i="1" s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H79" i="1"/>
  <c r="G79" i="1"/>
  <c r="F79" i="1" s="1"/>
  <c r="E79" i="1"/>
  <c r="J78" i="1"/>
  <c r="I78" i="1"/>
  <c r="I77" i="1" s="1"/>
  <c r="H78" i="1"/>
  <c r="G78" i="1"/>
  <c r="F78" i="1" s="1"/>
  <c r="E78" i="1"/>
  <c r="E77" i="1" s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J68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E66" i="1" s="1"/>
  <c r="F67" i="1"/>
  <c r="K66" i="1"/>
  <c r="J63" i="1"/>
  <c r="I63" i="1"/>
  <c r="H63" i="1"/>
  <c r="G63" i="1"/>
  <c r="F63" i="1" s="1"/>
  <c r="E63" i="1"/>
  <c r="J62" i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I56" i="1" s="1"/>
  <c r="H58" i="1"/>
  <c r="G58" i="1"/>
  <c r="F58" i="1" s="1"/>
  <c r="E58" i="1"/>
  <c r="E56" i="1" s="1"/>
  <c r="J57" i="1"/>
  <c r="J56" i="1" s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H39" i="1" s="1"/>
  <c r="H38" i="1" s="1"/>
  <c r="G40" i="1"/>
  <c r="F40" i="1" s="1"/>
  <c r="E40" i="1"/>
  <c r="J39" i="1"/>
  <c r="J38" i="1" s="1"/>
  <c r="I39" i="1"/>
  <c r="I38" i="1" s="1"/>
  <c r="E39" i="1"/>
  <c r="E38" i="1" s="1"/>
  <c r="M38" i="1"/>
  <c r="L38" i="1"/>
  <c r="K38" i="1"/>
  <c r="J37" i="1"/>
  <c r="I37" i="1"/>
  <c r="H37" i="1"/>
  <c r="F37" i="1" s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F32" i="1" s="1"/>
  <c r="G32" i="1"/>
  <c r="E32" i="1"/>
  <c r="J31" i="1"/>
  <c r="I31" i="1"/>
  <c r="H31" i="1"/>
  <c r="G31" i="1"/>
  <c r="F31" i="1" s="1"/>
  <c r="E31" i="1"/>
  <c r="J30" i="1"/>
  <c r="I30" i="1"/>
  <c r="H30" i="1"/>
  <c r="F30" i="1" s="1"/>
  <c r="G30" i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H25" i="1" s="1"/>
  <c r="G26" i="1"/>
  <c r="E26" i="1"/>
  <c r="E25" i="1" s="1"/>
  <c r="M25" i="1"/>
  <c r="L25" i="1"/>
  <c r="K25" i="1"/>
  <c r="J25" i="1"/>
  <c r="F24" i="1"/>
  <c r="J23" i="1"/>
  <c r="I23" i="1"/>
  <c r="H23" i="1"/>
  <c r="G23" i="1"/>
  <c r="E23" i="1"/>
  <c r="E22" i="1" s="1"/>
  <c r="E64" i="1" s="1"/>
  <c r="M22" i="1"/>
  <c r="M64" i="1" s="1"/>
  <c r="M65" i="1" s="1"/>
  <c r="L22" i="1"/>
  <c r="L64" i="1" s="1"/>
  <c r="L65" i="1" s="1"/>
  <c r="K22" i="1"/>
  <c r="K64" i="1" s="1"/>
  <c r="K65" i="1" s="1"/>
  <c r="J22" i="1"/>
  <c r="J64" i="1" s="1"/>
  <c r="F15" i="1"/>
  <c r="E15" i="1"/>
  <c r="F13" i="1"/>
  <c r="E13" i="1"/>
  <c r="B13" i="1"/>
  <c r="I11" i="1"/>
  <c r="H11" i="1"/>
  <c r="F11" i="1"/>
  <c r="B11" i="1"/>
  <c r="B8" i="1"/>
  <c r="H22" i="1" l="1"/>
  <c r="H64" i="1" s="1"/>
  <c r="I22" i="1"/>
  <c r="I64" i="1" s="1"/>
  <c r="F56" i="1"/>
  <c r="F77" i="1"/>
  <c r="J65" i="1"/>
  <c r="J105" i="1"/>
  <c r="E105" i="1"/>
  <c r="E65" i="1"/>
  <c r="F39" i="1"/>
  <c r="F38" i="1" s="1"/>
  <c r="I66" i="1"/>
  <c r="J66" i="1"/>
  <c r="F23" i="1"/>
  <c r="G25" i="1"/>
  <c r="G22" i="1" s="1"/>
  <c r="F26" i="1"/>
  <c r="F25" i="1" s="1"/>
  <c r="G39" i="1"/>
  <c r="G38" i="1" s="1"/>
  <c r="G68" i="1"/>
  <c r="F69" i="1"/>
  <c r="F68" i="1" s="1"/>
  <c r="F66" i="1" s="1"/>
  <c r="G56" i="1"/>
  <c r="G77" i="1"/>
  <c r="G86" i="1"/>
  <c r="I105" i="1" l="1"/>
  <c r="I65" i="1"/>
  <c r="G64" i="1"/>
  <c r="H105" i="1"/>
  <c r="H65" i="1"/>
  <c r="G66" i="1"/>
  <c r="F22" i="1"/>
  <c r="F64" i="1" s="1"/>
  <c r="F65" i="1" l="1"/>
  <c r="F105" i="1"/>
  <c r="G65" i="1"/>
  <c r="G105" i="1"/>
  <c r="B105" i="1" l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<sst xmlns="http://schemas.openxmlformats.org/spreadsheetml/2006/main" count="247" uniqueCount="175">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</sst>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31.10.2018/B1_2018_10_23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43404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1495897</v>
          </cell>
        </row>
        <row r="191"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15303</v>
          </cell>
        </row>
        <row r="197">
          <cell r="E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419765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1340159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1955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340303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-1696648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5618516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-444219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135733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2">
          <cell r="G602" t="str">
            <v>Иван Иванов</v>
          </cell>
        </row>
        <row r="605">
          <cell r="D605" t="str">
            <v>Галя Димитрова</v>
          </cell>
          <cell r="G605" t="str">
            <v>Иван Марков</v>
          </cell>
        </row>
        <row r="607">
          <cell r="B607">
            <v>43414</v>
          </cell>
          <cell r="E607">
            <v>29409576</v>
          </cell>
          <cell r="H607" t="str">
            <v>gdimitrova@mtitc.government.bg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 /2007-2013/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 /2007-2013/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КСФ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43404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98</v>
      </c>
      <c r="F15" s="45" t="str">
        <f>[1]OTCHET!F15</f>
        <v>СЕС - КСФ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0</v>
      </c>
      <c r="F30" s="170">
        <f t="shared" si="1"/>
        <v>0</v>
      </c>
      <c r="G30" s="171">
        <f>[1]OTCHET!G91+[1]OTCHET!G94+[1]OTCHET!G95</f>
        <v>0</v>
      </c>
      <c r="H30" s="172">
        <f>[1]OTCHET!H91+[1]OTCHET!H94+[1]OTCHET!H95</f>
        <v>0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0</v>
      </c>
      <c r="F31" s="176">
        <f t="shared" si="1"/>
        <v>0</v>
      </c>
      <c r="G31" s="177">
        <f>[1]OTCHET!G109</f>
        <v>0</v>
      </c>
      <c r="H31" s="178">
        <f>[1]OTCHET!H109</f>
        <v>0</v>
      </c>
      <c r="I31" s="178">
        <f>[1]OTCHET!I109</f>
        <v>0</v>
      </c>
      <c r="J31" s="179">
        <f>[1]OTCHET!J109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0</v>
      </c>
      <c r="F32" s="176">
        <f t="shared" si="1"/>
        <v>0</v>
      </c>
      <c r="G32" s="177">
        <f>[1]OTCHET!G113+[1]OTCHET!G122+[1]OTCHET!G138+[1]OTCHET!G139</f>
        <v>0</v>
      </c>
      <c r="H32" s="178">
        <f>[1]OTCHET!H113+[1]OTCHET!H122+[1]OTCHET!H138+[1]OTCHET!H139</f>
        <v>0</v>
      </c>
      <c r="I32" s="178">
        <f>[1]OTCHET!I113+[1]OTCHET!I122+[1]OTCHET!I138+[1]OTCHET!I139</f>
        <v>0</v>
      </c>
      <c r="J32" s="179">
        <f>[1]OTCHET!J113+[1]OTCHET!J122+[1]OTCHET!J138+[1]OTCHET!J139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0</v>
      </c>
      <c r="F37" s="207">
        <f t="shared" si="1"/>
        <v>0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3613382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3613382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1930965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1930965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0</v>
      </c>
      <c r="F40" s="237">
        <f t="shared" si="1"/>
        <v>1495897</v>
      </c>
      <c r="G40" s="238">
        <f>[1]OTCHET!G188</f>
        <v>0</v>
      </c>
      <c r="H40" s="239">
        <f>[1]OTCHET!H188</f>
        <v>0</v>
      </c>
      <c r="I40" s="239">
        <f>[1]OTCHET!I188</f>
        <v>0</v>
      </c>
      <c r="J40" s="240">
        <f>[1]OTCHET!J188</f>
        <v>1495897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0</v>
      </c>
      <c r="F41" s="245">
        <f t="shared" si="1"/>
        <v>15303</v>
      </c>
      <c r="G41" s="246">
        <f>[1]OTCHET!G191</f>
        <v>0</v>
      </c>
      <c r="H41" s="247">
        <f>[1]OTCHET!H191</f>
        <v>0</v>
      </c>
      <c r="I41" s="247">
        <f>[1]OTCHET!I191</f>
        <v>0</v>
      </c>
      <c r="J41" s="248">
        <f>[1]OTCHET!J191</f>
        <v>15303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0</v>
      </c>
      <c r="F42" s="252">
        <f t="shared" si="1"/>
        <v>419765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419765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0</v>
      </c>
      <c r="F43" s="258">
        <f t="shared" si="1"/>
        <v>1342114</v>
      </c>
      <c r="G43" s="259">
        <f>+[1]OTCHET!G206+[1]OTCHET!G224+[1]OTCHET!G273</f>
        <v>0</v>
      </c>
      <c r="H43" s="260">
        <f>+[1]OTCHET!H206+[1]OTCHET!H224+[1]OTCHET!H273</f>
        <v>0</v>
      </c>
      <c r="I43" s="260">
        <f>+[1]OTCHET!I206+[1]OTCHET!I224+[1]OTCHET!I273</f>
        <v>0</v>
      </c>
      <c r="J43" s="261">
        <f>+[1]OTCHET!J206+[1]OTCHET!J224+[1]OTCHET!J273</f>
        <v>1342114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0</v>
      </c>
      <c r="F48" s="176">
        <f t="shared" si="1"/>
        <v>0</v>
      </c>
      <c r="G48" s="171">
        <f>+[1]OTCHET!G267+[1]OTCHET!G271+[1]OTCHET!G272</f>
        <v>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0</v>
      </c>
      <c r="F49" s="176">
        <f t="shared" si="1"/>
        <v>340303</v>
      </c>
      <c r="G49" s="177">
        <f>[1]OTCHET!G277+[1]OTCHET!G278+[1]OTCHET!G286+[1]OTCHET!G289</f>
        <v>0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340303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0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3921868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3921868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0</v>
      </c>
      <c r="F57" s="307">
        <f t="shared" si="1"/>
        <v>0</v>
      </c>
      <c r="G57" s="308">
        <f>+[1]OTCHET!G363+[1]OTCHET!G377+[1]OTCHET!G390</f>
        <v>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0</v>
      </c>
      <c r="F58" s="312">
        <f t="shared" si="1"/>
        <v>3921868</v>
      </c>
      <c r="G58" s="313">
        <f>+[1]OTCHET!G385+[1]OTCHET!G393+[1]OTCHET!G398+[1]OTCHET!G401+[1]OTCHET!G404+[1]OTCHET!G407+[1]OTCHET!G408+[1]OTCHET!G411+[1]OTCHET!G424+[1]OTCHET!G425+[1]OTCHET!G426+[1]OTCHET!G427+[1]OTCHET!G428</f>
        <v>0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0</v>
      </c>
      <c r="J58" s="315">
        <f>+[1]OTCHET!J385+[1]OTCHET!J393+[1]OTCHET!J398+[1]OTCHET!J401+[1]OTCHET!J404+[1]OTCHET!J407+[1]OTCHET!J408+[1]OTCHET!J411+[1]OTCHET!J424+[1]OTCHET!J425+[1]OTCHET!J426+[1]OTCHET!J427+[1]OTCHET!J428</f>
        <v>3921868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308486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308486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-308486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-308486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-444219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-444219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0</v>
      </c>
      <c r="F88" s="390">
        <f t="shared" si="1"/>
        <v>-444219</v>
      </c>
      <c r="G88" s="391">
        <f>+[1]OTCHET!G523+[1]OTCHET!G526+[1]OTCHET!G546</f>
        <v>0</v>
      </c>
      <c r="H88" s="392">
        <f>+[1]OTCHET!H523+[1]OTCHET!H526+[1]OTCHET!H546</f>
        <v>0</v>
      </c>
      <c r="I88" s="392">
        <f>+[1]OTCHET!I523+[1]OTCHET!I526+[1]OTCHET!I546</f>
        <v>0</v>
      </c>
      <c r="J88" s="393">
        <f>+[1]OTCHET!J523+[1]OTCHET!J526+[1]OTCHET!J546</f>
        <v>-444219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135733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135733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0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0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0</v>
      </c>
      <c r="G91" s="177">
        <f>+[1]OTCHET!G575+[1]OTCHET!G576+[1]OTCHET!G577+[1]OTCHET!G578+[1]OTCHET!G579+[1]OTCHET!G580+[1]OTCHET!G581</f>
        <v>0</v>
      </c>
      <c r="H91" s="178">
        <f>+[1]OTCHET!H575+[1]OTCHET!H576+[1]OTCHET!H577+[1]OTCHET!H578+[1]OTCHET!H579+[1]OTCHET!H580+[1]OTCHET!H581</f>
        <v>0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0</v>
      </c>
      <c r="G92" s="177">
        <f>+[1]OTCHET!G582</f>
        <v>0</v>
      </c>
      <c r="H92" s="178">
        <f>+[1]OTCHET!H582</f>
        <v>0</v>
      </c>
      <c r="I92" s="178">
        <f>+[1]OTCHET!I582</f>
        <v>0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0</v>
      </c>
      <c r="G93" s="177">
        <f>+[1]OTCHET!G589+[1]OTCHET!G590</f>
        <v>0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0</v>
      </c>
      <c r="G94" s="177">
        <f>+[1]OTCHET!G591+[1]OTCHET!G592</f>
        <v>0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0</v>
      </c>
      <c r="H95" s="130">
        <f>[1]OTCHET!H593</f>
        <v>0</v>
      </c>
      <c r="I95" s="130">
        <f>[1]OTCHET!I593</f>
        <v>0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0</v>
      </c>
      <c r="H96" s="406">
        <f>+[1]OTCHET!H596</f>
        <v>0</v>
      </c>
      <c r="I96" s="406">
        <f>+[1]OTCHET!I596</f>
        <v>0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+[1]OTCHET!H607</f>
        <v>gdimitrova@mtitc.government.bg</v>
      </c>
      <c r="C107" s="429"/>
      <c r="D107" s="429"/>
      <c r="E107" s="434"/>
      <c r="F107" s="19"/>
      <c r="G107" s="435">
        <f>+[1]OTCHET!E607</f>
        <v>29409576</v>
      </c>
      <c r="H107" s="435">
        <f>+[1]OTCHET!F607</f>
        <v>0</v>
      </c>
      <c r="I107" s="436"/>
      <c r="J107" s="437">
        <f>+[1]OTCHET!B607</f>
        <v>43414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+[1]OTCHET!D605</f>
        <v>Галя Димитрова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+[1]OTCHET!G602</f>
        <v>Иван Иванов</v>
      </c>
      <c r="F114" s="448"/>
      <c r="G114" s="453"/>
      <c r="H114" s="3"/>
      <c r="I114" s="448" t="str">
        <f>+[1]OTCHET!G605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5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2018-11-20T14:15:34Z</dcterms:created>
  <dcterms:modified xsi:type="dcterms:W3CDTF">2018-11-20T14:15:42Z</dcterms:modified>
</cp:coreProperties>
</file>