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4" i="1" l="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H87" i="1"/>
  <c r="G87" i="1"/>
  <c r="F87" i="1" s="1"/>
  <c r="E87" i="1"/>
  <c r="J86" i="1"/>
  <c r="I86" i="1"/>
  <c r="F86" i="1" s="1"/>
  <c r="H86" i="1"/>
  <c r="G86" i="1"/>
  <c r="E86" i="1"/>
  <c r="E84" i="1" s="1"/>
  <c r="J85" i="1"/>
  <c r="I85" i="1"/>
  <c r="H85" i="1"/>
  <c r="G85" i="1"/>
  <c r="F85" i="1" s="1"/>
  <c r="F84" i="1" s="1"/>
  <c r="E85" i="1"/>
  <c r="M84" i="1"/>
  <c r="L84" i="1"/>
  <c r="K84" i="1"/>
  <c r="J84" i="1"/>
  <c r="H84" i="1"/>
  <c r="J83" i="1"/>
  <c r="I83" i="1"/>
  <c r="H83" i="1"/>
  <c r="G83" i="1"/>
  <c r="F83" i="1"/>
  <c r="E83" i="1"/>
  <c r="J82" i="1"/>
  <c r="I82" i="1"/>
  <c r="H82" i="1"/>
  <c r="F82" i="1" s="1"/>
  <c r="G82" i="1"/>
  <c r="E82" i="1"/>
  <c r="J81" i="1"/>
  <c r="J75" i="1" s="1"/>
  <c r="I81" i="1"/>
  <c r="H81" i="1"/>
  <c r="G81" i="1"/>
  <c r="E81" i="1"/>
  <c r="J80" i="1"/>
  <c r="I80" i="1"/>
  <c r="H80" i="1"/>
  <c r="F80" i="1" s="1"/>
  <c r="G80" i="1"/>
  <c r="E80" i="1"/>
  <c r="F79" i="1"/>
  <c r="J78" i="1"/>
  <c r="I78" i="1"/>
  <c r="H78" i="1"/>
  <c r="G78" i="1"/>
  <c r="F78" i="1" s="1"/>
  <c r="E78" i="1"/>
  <c r="J77" i="1"/>
  <c r="I77" i="1"/>
  <c r="I75" i="1" s="1"/>
  <c r="H77" i="1"/>
  <c r="G77" i="1"/>
  <c r="F77" i="1" s="1"/>
  <c r="E77" i="1"/>
  <c r="E75" i="1" s="1"/>
  <c r="J76" i="1"/>
  <c r="I76" i="1"/>
  <c r="H76" i="1"/>
  <c r="G76" i="1"/>
  <c r="F76" i="1" s="1"/>
  <c r="E76" i="1"/>
  <c r="M75" i="1"/>
  <c r="L75" i="1"/>
  <c r="K75" i="1"/>
  <c r="H75" i="1"/>
  <c r="M74" i="1"/>
  <c r="L74" i="1"/>
  <c r="K74" i="1"/>
  <c r="J74" i="1"/>
  <c r="I74" i="1"/>
  <c r="F74" i="1" s="1"/>
  <c r="H74" i="1"/>
  <c r="G74" i="1"/>
  <c r="E74" i="1"/>
  <c r="M73" i="1"/>
  <c r="L73" i="1"/>
  <c r="K73" i="1"/>
  <c r="J73" i="1"/>
  <c r="I73" i="1"/>
  <c r="H73" i="1"/>
  <c r="G73" i="1"/>
  <c r="F73" i="1"/>
  <c r="E73" i="1"/>
  <c r="M72" i="1"/>
  <c r="L72" i="1"/>
  <c r="K72" i="1"/>
  <c r="J72" i="1"/>
  <c r="I72" i="1"/>
  <c r="H72" i="1"/>
  <c r="G72" i="1"/>
  <c r="F72" i="1" s="1"/>
  <c r="E72" i="1"/>
  <c r="M71" i="1"/>
  <c r="L71" i="1"/>
  <c r="K71" i="1"/>
  <c r="J71" i="1"/>
  <c r="I71" i="1"/>
  <c r="H71" i="1"/>
  <c r="F71" i="1" s="1"/>
  <c r="G71" i="1"/>
  <c r="E71" i="1"/>
  <c r="M70" i="1"/>
  <c r="L70" i="1"/>
  <c r="K70" i="1"/>
  <c r="J70" i="1"/>
  <c r="I70" i="1"/>
  <c r="F70" i="1" s="1"/>
  <c r="H70" i="1"/>
  <c r="G70" i="1"/>
  <c r="E70" i="1"/>
  <c r="M69" i="1"/>
  <c r="L69" i="1"/>
  <c r="K69" i="1"/>
  <c r="J69" i="1"/>
  <c r="J66" i="1" s="1"/>
  <c r="J64" i="1" s="1"/>
  <c r="I69" i="1"/>
  <c r="H69" i="1"/>
  <c r="G69" i="1"/>
  <c r="E69" i="1"/>
  <c r="M68" i="1"/>
  <c r="L68" i="1"/>
  <c r="K68" i="1"/>
  <c r="J68" i="1"/>
  <c r="I68" i="1"/>
  <c r="H68" i="1"/>
  <c r="G68" i="1"/>
  <c r="F68" i="1" s="1"/>
  <c r="E68" i="1"/>
  <c r="M67" i="1"/>
  <c r="L67" i="1"/>
  <c r="L66" i="1" s="1"/>
  <c r="L64" i="1" s="1"/>
  <c r="K67" i="1"/>
  <c r="J67" i="1"/>
  <c r="I67" i="1"/>
  <c r="H67" i="1"/>
  <c r="H66" i="1" s="1"/>
  <c r="H64" i="1" s="1"/>
  <c r="G67" i="1"/>
  <c r="E67" i="1"/>
  <c r="M66" i="1"/>
  <c r="M64" i="1" s="1"/>
  <c r="K66" i="1"/>
  <c r="I66" i="1"/>
  <c r="E66" i="1"/>
  <c r="E64" i="1" s="1"/>
  <c r="F65" i="1"/>
  <c r="K64" i="1"/>
  <c r="J61" i="1"/>
  <c r="I61" i="1"/>
  <c r="H61" i="1"/>
  <c r="F61" i="1" s="1"/>
  <c r="G61" i="1"/>
  <c r="E61" i="1"/>
  <c r="J60" i="1"/>
  <c r="J54" i="1" s="1"/>
  <c r="I60" i="1"/>
  <c r="H60" i="1"/>
  <c r="G60" i="1"/>
  <c r="F60" i="1"/>
  <c r="E60" i="1"/>
  <c r="F59" i="1"/>
  <c r="J58" i="1"/>
  <c r="I58" i="1"/>
  <c r="F58" i="1" s="1"/>
  <c r="H58" i="1"/>
  <c r="G58" i="1"/>
  <c r="E58" i="1"/>
  <c r="J57" i="1"/>
  <c r="I57" i="1"/>
  <c r="H57" i="1"/>
  <c r="G57" i="1"/>
  <c r="F57" i="1" s="1"/>
  <c r="E57" i="1"/>
  <c r="J56" i="1"/>
  <c r="I56" i="1"/>
  <c r="I54" i="1" s="1"/>
  <c r="H56" i="1"/>
  <c r="G56" i="1"/>
  <c r="F56" i="1" s="1"/>
  <c r="E56" i="1"/>
  <c r="E54" i="1" s="1"/>
  <c r="J55" i="1"/>
  <c r="I55" i="1"/>
  <c r="H55" i="1"/>
  <c r="G55" i="1"/>
  <c r="F55" i="1" s="1"/>
  <c r="E55" i="1"/>
  <c r="M54" i="1"/>
  <c r="L54" i="1"/>
  <c r="K54" i="1"/>
  <c r="H54" i="1"/>
  <c r="J53" i="1"/>
  <c r="I53" i="1"/>
  <c r="H53" i="1"/>
  <c r="G53" i="1"/>
  <c r="F53" i="1"/>
  <c r="E53" i="1"/>
  <c r="J52" i="1"/>
  <c r="I52" i="1"/>
  <c r="H52" i="1"/>
  <c r="F52" i="1" s="1"/>
  <c r="G52" i="1"/>
  <c r="E52" i="1"/>
  <c r="J51" i="1"/>
  <c r="J38" i="1" s="1"/>
  <c r="I51" i="1"/>
  <c r="H51" i="1"/>
  <c r="G51" i="1"/>
  <c r="F51" i="1"/>
  <c r="E51" i="1"/>
  <c r="J50" i="1"/>
  <c r="I50" i="1"/>
  <c r="H50" i="1"/>
  <c r="G50" i="1"/>
  <c r="F50" i="1" s="1"/>
  <c r="E50" i="1"/>
  <c r="J49" i="1"/>
  <c r="I49" i="1"/>
  <c r="H49" i="1"/>
  <c r="G49" i="1"/>
  <c r="F49" i="1"/>
  <c r="E49" i="1"/>
  <c r="J48" i="1"/>
  <c r="I48" i="1"/>
  <c r="H48" i="1"/>
  <c r="F48" i="1" s="1"/>
  <c r="G48" i="1"/>
  <c r="E48" i="1"/>
  <c r="J47" i="1"/>
  <c r="F47" i="1" s="1"/>
  <c r="I47" i="1"/>
  <c r="H47" i="1"/>
  <c r="G47" i="1"/>
  <c r="E47" i="1"/>
  <c r="J46" i="1"/>
  <c r="I46" i="1"/>
  <c r="H46" i="1"/>
  <c r="G46" i="1"/>
  <c r="F46" i="1" s="1"/>
  <c r="E46" i="1"/>
  <c r="J45" i="1"/>
  <c r="F45" i="1" s="1"/>
  <c r="I45" i="1"/>
  <c r="H45" i="1"/>
  <c r="G45" i="1"/>
  <c r="E45" i="1"/>
  <c r="J44" i="1"/>
  <c r="I44" i="1"/>
  <c r="H44" i="1"/>
  <c r="F44" i="1" s="1"/>
  <c r="G44" i="1"/>
  <c r="E44" i="1"/>
  <c r="J43" i="1"/>
  <c r="F43" i="1" s="1"/>
  <c r="I43" i="1"/>
  <c r="H43" i="1"/>
  <c r="G43" i="1"/>
  <c r="E43" i="1"/>
  <c r="J42" i="1"/>
  <c r="I42" i="1"/>
  <c r="H42" i="1"/>
  <c r="G42" i="1"/>
  <c r="F42" i="1" s="1"/>
  <c r="E42" i="1"/>
  <c r="J41" i="1"/>
  <c r="F41" i="1" s="1"/>
  <c r="I41" i="1"/>
  <c r="H41" i="1"/>
  <c r="G41" i="1"/>
  <c r="E41" i="1"/>
  <c r="J40" i="1"/>
  <c r="I40" i="1"/>
  <c r="H40" i="1"/>
  <c r="F40" i="1" s="1"/>
  <c r="G40" i="1"/>
  <c r="E40" i="1"/>
  <c r="J39" i="1"/>
  <c r="I39" i="1"/>
  <c r="H39" i="1"/>
  <c r="G39" i="1"/>
  <c r="F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E26" i="1"/>
  <c r="E25" i="1" s="1"/>
  <c r="M25" i="1"/>
  <c r="L25" i="1"/>
  <c r="K25" i="1"/>
  <c r="J25" i="1"/>
  <c r="H25" i="1"/>
  <c r="F24" i="1"/>
  <c r="J23" i="1"/>
  <c r="I23" i="1"/>
  <c r="H23" i="1"/>
  <c r="G23" i="1"/>
  <c r="E23" i="1"/>
  <c r="M22" i="1"/>
  <c r="M62" i="1" s="1"/>
  <c r="L22" i="1"/>
  <c r="L62" i="1" s="1"/>
  <c r="L63" i="1" s="1"/>
  <c r="K22" i="1"/>
  <c r="K62" i="1" s="1"/>
  <c r="K63" i="1" s="1"/>
  <c r="J22" i="1"/>
  <c r="H22" i="1"/>
  <c r="F15" i="1"/>
  <c r="E15" i="1"/>
  <c r="F13" i="1"/>
  <c r="E13" i="1"/>
  <c r="B13" i="1"/>
  <c r="I11" i="1"/>
  <c r="H11" i="1"/>
  <c r="F11" i="1"/>
  <c r="B11" i="1"/>
  <c r="B8" i="1"/>
  <c r="M63" i="1" l="1"/>
  <c r="I22" i="1"/>
  <c r="I62" i="1" s="1"/>
  <c r="J62" i="1"/>
  <c r="E22" i="1"/>
  <c r="E62" i="1" s="1"/>
  <c r="F38" i="1"/>
  <c r="F54" i="1"/>
  <c r="F69" i="1"/>
  <c r="F81" i="1"/>
  <c r="F75" i="1" s="1"/>
  <c r="F23" i="1"/>
  <c r="F22" i="1" s="1"/>
  <c r="F62" i="1" s="1"/>
  <c r="G25" i="1"/>
  <c r="G22" i="1" s="1"/>
  <c r="F26" i="1"/>
  <c r="F25" i="1" s="1"/>
  <c r="H38" i="1"/>
  <c r="H62" i="1" s="1"/>
  <c r="I84" i="1"/>
  <c r="I64" i="1" s="1"/>
  <c r="G66" i="1"/>
  <c r="F67" i="1"/>
  <c r="F66" i="1" s="1"/>
  <c r="G54" i="1"/>
  <c r="G75" i="1"/>
  <c r="G84" i="1"/>
  <c r="H63" i="1" l="1"/>
  <c r="H103" i="1"/>
  <c r="I103" i="1"/>
  <c r="I63" i="1"/>
  <c r="F64" i="1"/>
  <c r="E103" i="1"/>
  <c r="E63" i="1"/>
  <c r="F103" i="1"/>
  <c r="F63" i="1"/>
  <c r="G64" i="1"/>
  <c r="G62" i="1"/>
  <c r="J63" i="1"/>
  <c r="J103" i="1"/>
  <c r="G63" i="1" l="1"/>
  <c r="G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<sst xmlns="http://schemas.openxmlformats.org/spreadsheetml/2006/main" count="241" uniqueCount="172">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</sst>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7/september/B1_2017_09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 АТРАНСПОРТА, ИНФОРМАЦИОННИТЕ ТЕХНОЛОГИИ И СЪОБЩЕНИЯТА</v>
          </cell>
          <cell r="F9">
            <v>43008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0</v>
          </cell>
          <cell r="H186">
            <v>0</v>
          </cell>
          <cell r="I186">
            <v>0</v>
          </cell>
          <cell r="J186">
            <v>1269479</v>
          </cell>
        </row>
        <row r="189">
          <cell r="E189">
            <v>0</v>
          </cell>
          <cell r="G189">
            <v>0</v>
          </cell>
          <cell r="H189">
            <v>0</v>
          </cell>
          <cell r="I189">
            <v>0</v>
          </cell>
          <cell r="J189">
            <v>30651</v>
          </cell>
        </row>
        <row r="195">
          <cell r="E195">
            <v>0</v>
          </cell>
          <cell r="G195">
            <v>0</v>
          </cell>
          <cell r="H195">
            <v>0</v>
          </cell>
          <cell r="I195">
            <v>0</v>
          </cell>
          <cell r="J195">
            <v>344959</v>
          </cell>
        </row>
        <row r="203">
          <cell r="E203">
            <v>0</v>
          </cell>
          <cell r="G203">
            <v>0</v>
          </cell>
          <cell r="H203">
            <v>0</v>
          </cell>
          <cell r="I203">
            <v>0</v>
          </cell>
          <cell r="J203">
            <v>0</v>
          </cell>
        </row>
        <row r="204">
          <cell r="E204">
            <v>0</v>
          </cell>
          <cell r="G204">
            <v>0</v>
          </cell>
          <cell r="H204">
            <v>0</v>
          </cell>
          <cell r="I204">
            <v>0</v>
          </cell>
          <cell r="J204">
            <v>2849952</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1794061</v>
          </cell>
        </row>
        <row r="276">
          <cell r="E276">
            <v>0</v>
          </cell>
          <cell r="G276">
            <v>0</v>
          </cell>
          <cell r="H276">
            <v>0</v>
          </cell>
          <cell r="I276">
            <v>0</v>
          </cell>
          <cell r="J276">
            <v>2144613</v>
          </cell>
        </row>
        <row r="284">
          <cell r="E284">
            <v>0</v>
          </cell>
          <cell r="G284">
            <v>0</v>
          </cell>
          <cell r="H284">
            <v>0</v>
          </cell>
          <cell r="I284">
            <v>0</v>
          </cell>
          <cell r="J284">
            <v>65013</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0</v>
          </cell>
          <cell r="H392">
            <v>0</v>
          </cell>
          <cell r="I392">
            <v>0</v>
          </cell>
          <cell r="J392">
            <v>3520005</v>
          </cell>
        </row>
        <row r="395">
          <cell r="E395">
            <v>0</v>
          </cell>
          <cell r="G395">
            <v>0</v>
          </cell>
          <cell r="H395">
            <v>0</v>
          </cell>
          <cell r="I395">
            <v>0</v>
          </cell>
          <cell r="J395">
            <v>4835549</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0</v>
          </cell>
          <cell r="H520">
            <v>0</v>
          </cell>
          <cell r="I520">
            <v>0</v>
          </cell>
          <cell r="J520">
            <v>-49500</v>
          </cell>
        </row>
        <row r="527">
          <cell r="E527">
            <v>0</v>
          </cell>
          <cell r="G527">
            <v>0</v>
          </cell>
          <cell r="H527">
            <v>0</v>
          </cell>
          <cell r="I527">
            <v>0</v>
          </cell>
          <cell r="J527">
            <v>192674</v>
          </cell>
        </row>
        <row r="532">
          <cell r="E532">
            <v>0</v>
          </cell>
          <cell r="G532">
            <v>0</v>
          </cell>
          <cell r="H532">
            <v>0</v>
          </cell>
          <cell r="I532">
            <v>0</v>
          </cell>
          <cell r="J532">
            <v>0</v>
          </cell>
        </row>
        <row r="540">
          <cell r="E540">
            <v>0</v>
          </cell>
          <cell r="G540">
            <v>0</v>
          </cell>
          <cell r="H540">
            <v>0</v>
          </cell>
          <cell r="I540">
            <v>0</v>
          </cell>
          <cell r="J540">
            <v>0</v>
          </cell>
        </row>
        <row r="563">
          <cell r="H563">
            <v>0</v>
          </cell>
          <cell r="I563">
            <v>0</v>
          </cell>
          <cell r="J563">
            <v>0</v>
          </cell>
        </row>
        <row r="564">
          <cell r="G564">
            <v>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8" workbookViewId="0">
      <selection activeCell="O110" sqref="O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 АТРАНСПОРТА, ИНФОРМАЦИОННИТЕ ТЕХНОЛОГИИ И СЪОБЩЕНИЯТА</v>
      </c>
      <c r="C11" s="22"/>
      <c r="D11" s="22"/>
      <c r="E11" s="23" t="s">
        <v>0</v>
      </c>
      <c r="F11" s="24">
        <f>[1]OTCHET!F9</f>
        <v>43008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[1]OTCHET!E22+[1]OTCHET!E28+[1]OTCHET!E33+[1]OTCHET!E39+[1]OTCHET!E47+[1]OTCHET!E52+[1]OTCHET!E58+[1]OTCHET!E61+[1]OTCHET!E64+[1]OTCHET!E65+[1]OTCHET!E72+[1]OTCHET!E73+[1]OTCHET!E74</f>
        <v>0</v>
      </c>
      <c r="F23" s="119">
        <f t="shared" ref="F23:F86" si="1">+G23+H23+I23+J23</f>
        <v>0</v>
      </c>
      <c r="G23" s="120">
        <f>[1]OTCHET!G22+[1]OTCHET!G28+[1]OTCHET!G33+[1]OTCHET!G39+[1]OTCHET!G47+[1]OTCHET!G52+[1]OTCHET!G58+[1]OTCHET!G61+[1]OTCHET!G64+[1]OTCHET!G65+[1]OTCHET!G72+[1]OTCHET!G73+[1]OTCHET!G74</f>
        <v>0</v>
      </c>
      <c r="H23" s="121">
        <f>[1]OTCHET!H22+[1]OTCHET!H28+[1]OTCHET!H33+[1]OTCHET!H39+[1]OTCHET!H47+[1]OTCHET!H52+[1]OTCHET!H58+[1]OTCHET!H61+[1]OTCHET!H64+[1]OTCHET!H65+[1]OTCHET!H72+[1]OTCHET!H73+[1]OTCHET!H74</f>
        <v>0</v>
      </c>
      <c r="I23" s="121">
        <f>[1]OTCHET!I22+[1]OTCHET!I28+[1]OTCHET!I33+[1]OTCHET!I39+[1]OTCHET!I47+[1]OTCHET!I52+[1]OTCHET!I58+[1]OTCHET!I61+[1]OTCHET!I64+[1]OTCHET!I65+[1]OTCHET!I72+[1]OTCHET!I73+[1]OTCHET!I74</f>
        <v>0</v>
      </c>
      <c r="J23" s="122">
        <f>[1]OTCHET!J22+[1]OTCHET!J28+[1]OTCHET!J33+[1]OTCHET!J39+[1]OTCHET!J47+[1]OTCHET!J52+[1]OTCHET!J58+[1]OTCHET!J61+[1]OTCHET!J64+[1]OTCHET!J65+[1]OTCHET!J72+[1]OTCHET!J73+[1]OTCHET!J74</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[1]OTCHET!E75</f>
        <v>0</v>
      </c>
      <c r="F26" s="141">
        <f t="shared" si="1"/>
        <v>0</v>
      </c>
      <c r="G26" s="142">
        <f>[1]OTCHET!G75</f>
        <v>0</v>
      </c>
      <c r="H26" s="143">
        <f>[1]OTCHET!H75</f>
        <v>0</v>
      </c>
      <c r="I26" s="143">
        <f>[1]OTCHET!I75</f>
        <v>0</v>
      </c>
      <c r="J26" s="144">
        <f>[1]OTCHET!J75</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[1]OTCHET!E76</f>
        <v>0</v>
      </c>
      <c r="F27" s="148">
        <f t="shared" si="1"/>
        <v>0</v>
      </c>
      <c r="G27" s="149">
        <f>[1]OTCHET!G76</f>
        <v>0</v>
      </c>
      <c r="H27" s="150">
        <f>[1]OTCHET!H76</f>
        <v>0</v>
      </c>
      <c r="I27" s="150">
        <f>[1]OTCHET!I76</f>
        <v>0</v>
      </c>
      <c r="J27" s="151">
        <f>[1]OTCHET!J76</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[1]OTCHET!E78</f>
        <v>0</v>
      </c>
      <c r="F28" s="156">
        <f t="shared" si="1"/>
        <v>0</v>
      </c>
      <c r="G28" s="157">
        <f>[1]OTCHET!G78</f>
        <v>0</v>
      </c>
      <c r="H28" s="158">
        <f>[1]OTCHET!H78</f>
        <v>0</v>
      </c>
      <c r="I28" s="158">
        <f>[1]OTCHET!I78</f>
        <v>0</v>
      </c>
      <c r="J28" s="159">
        <f>[1]OTCHET!J78</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+[1]OTCHET!E79+[1]OTCHET!E80</f>
        <v>0</v>
      </c>
      <c r="F29" s="164">
        <f t="shared" si="1"/>
        <v>0</v>
      </c>
      <c r="G29" s="165">
        <f>+[1]OTCHET!G79+[1]OTCHET!G80</f>
        <v>0</v>
      </c>
      <c r="H29" s="166">
        <f>+[1]OTCHET!H79+[1]OTCHET!H80</f>
        <v>0</v>
      </c>
      <c r="I29" s="166">
        <f>+[1]OTCHET!I79+[1]OTCHET!I80</f>
        <v>0</v>
      </c>
      <c r="J29" s="167">
        <f>+[1]OTCHET!J79+[1]OTCHET!J80</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[1]OTCHET!E112+[1]OTCHET!E120+[1]OTCHET!E136+[1]OTCHET!E137</f>
        <v>0</v>
      </c>
      <c r="F32" s="176">
        <f t="shared" si="1"/>
        <v>0</v>
      </c>
      <c r="G32" s="177">
        <f>[1]OTCHET!G112+[1]OTCHET!G120+[1]OTCHET!G136+[1]OTCHET!G137</f>
        <v>0</v>
      </c>
      <c r="H32" s="178">
        <f>[1]OTCHET!H112+[1]OTCHET!H120+[1]OTCHET!H136+[1]OTCHET!H137</f>
        <v>0</v>
      </c>
      <c r="I32" s="178">
        <f>[1]OTCHET!I112+[1]OTCHET!I120+[1]OTCHET!I136+[1]OTCHET!I137</f>
        <v>0</v>
      </c>
      <c r="J32" s="179">
        <f>[1]OTCHET!J112+[1]OTCHET!J120+[1]OTCHET!J136+[1]OTCHET!J137</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[1]OTCHET!E124</f>
        <v>0</v>
      </c>
      <c r="F33" s="128">
        <f t="shared" si="1"/>
        <v>0</v>
      </c>
      <c r="G33" s="129">
        <f>[1]OTCHET!G124</f>
        <v>0</v>
      </c>
      <c r="H33" s="130">
        <f>[1]OTCHET!H124</f>
        <v>0</v>
      </c>
      <c r="I33" s="130">
        <f>[1]OTCHET!I124</f>
        <v>0</v>
      </c>
      <c r="J33" s="131">
        <f>[1]OTCHET!J124</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+[1]OTCHET!E138</f>
        <v>0</v>
      </c>
      <c r="F36" s="199">
        <f t="shared" si="1"/>
        <v>0</v>
      </c>
      <c r="G36" s="200">
        <f>+[1]OTCHET!G138</f>
        <v>0</v>
      </c>
      <c r="H36" s="201">
        <f>+[1]OTCHET!H138</f>
        <v>0</v>
      </c>
      <c r="I36" s="201">
        <f>+[1]OTCHET!I138</f>
        <v>0</v>
      </c>
      <c r="J36" s="202">
        <f>+[1]OTCHET!J138</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[1]OTCHET!E141+[1]OTCHET!E150+[1]OTCHET!E159</f>
        <v>0</v>
      </c>
      <c r="F37" s="207">
        <f t="shared" si="1"/>
        <v>0</v>
      </c>
      <c r="G37" s="208">
        <f>[1]OTCHET!G141+[1]OTCHET!G150+[1]OTCHET!G159</f>
        <v>0</v>
      </c>
      <c r="H37" s="209">
        <f>[1]OTCHET!H141+[1]OTCHET!H150+[1]OTCHET!H159</f>
        <v>0</v>
      </c>
      <c r="I37" s="209">
        <f>[1]OTCHET!I141+[1]OTCHET!I150+[1]OTCHET!I159</f>
        <v>0</v>
      </c>
      <c r="J37" s="210">
        <f>[1]OTCHET!J141+[1]OTCHET!J150+[1]OTCHET!J159</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SUM(E39:E53)-E44-E46-E51-E52</f>
        <v>0</v>
      </c>
      <c r="F38" s="217">
        <f t="shared" si="3"/>
        <v>8498728</v>
      </c>
      <c r="G38" s="218">
        <f t="shared" si="3"/>
        <v>0</v>
      </c>
      <c r="H38" s="219">
        <f t="shared" si="3"/>
        <v>0</v>
      </c>
      <c r="I38" s="219">
        <f t="shared" si="3"/>
        <v>0</v>
      </c>
      <c r="J38" s="220">
        <f t="shared" si="3"/>
        <v>8498728</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f>[1]OTCHET!E186</f>
        <v>0</v>
      </c>
      <c r="F39" s="119">
        <f t="shared" si="1"/>
        <v>1269479</v>
      </c>
      <c r="G39" s="120">
        <f>[1]OTCHET!G186</f>
        <v>0</v>
      </c>
      <c r="H39" s="121">
        <f>[1]OTCHET!H186</f>
        <v>0</v>
      </c>
      <c r="I39" s="121">
        <f>[1]OTCHET!I186</f>
        <v>0</v>
      </c>
      <c r="J39" s="122">
        <f>[1]OTCHET!J186</f>
        <v>1269479</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f>[1]OTCHET!E189</f>
        <v>0</v>
      </c>
      <c r="F40" s="176">
        <f t="shared" si="1"/>
        <v>30651</v>
      </c>
      <c r="G40" s="177">
        <f>[1]OTCHET!G189</f>
        <v>0</v>
      </c>
      <c r="H40" s="178">
        <f>[1]OTCHET!H189</f>
        <v>0</v>
      </c>
      <c r="I40" s="178">
        <f>[1]OTCHET!I189</f>
        <v>0</v>
      </c>
      <c r="J40" s="179">
        <f>[1]OTCHET!J189</f>
        <v>30651</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f>+[1]OTCHET!E195+[1]OTCHET!E203</f>
        <v>0</v>
      </c>
      <c r="F41" s="176">
        <f t="shared" si="1"/>
        <v>344959</v>
      </c>
      <c r="G41" s="177">
        <f>+[1]OTCHET!G195+[1]OTCHET!G203</f>
        <v>0</v>
      </c>
      <c r="H41" s="178">
        <f>+[1]OTCHET!H195+[1]OTCHET!H203</f>
        <v>0</v>
      </c>
      <c r="I41" s="178">
        <f>+[1]OTCHET!I195+[1]OTCHET!I203</f>
        <v>0</v>
      </c>
      <c r="J41" s="179">
        <f>+[1]OTCHET!J195+[1]OTCHET!J203</f>
        <v>344959</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f>+[1]OTCHET!E204+[1]OTCHET!E222+[1]OTCHET!E271</f>
        <v>0</v>
      </c>
      <c r="F42" s="176">
        <f t="shared" si="1"/>
        <v>2849952</v>
      </c>
      <c r="G42" s="177">
        <f>+[1]OTCHET!G204+[1]OTCHET!G222+[1]OTCHET!G271</f>
        <v>0</v>
      </c>
      <c r="H42" s="178">
        <f>+[1]OTCHET!H204+[1]OTCHET!H222+[1]OTCHET!H271</f>
        <v>0</v>
      </c>
      <c r="I42" s="178">
        <f>+[1]OTCHET!I204+[1]OTCHET!I222+[1]OTCHET!I271</f>
        <v>0</v>
      </c>
      <c r="J42" s="179">
        <f>+[1]OTCHET!J204+[1]OTCHET!J222+[1]OTCHET!J271</f>
        <v>2849952</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f>+[1]OTCHET!E226+[1]OTCHET!E232+[1]OTCHET!E235+[1]OTCHET!E236+[1]OTCHET!E237+[1]OTCHET!E238+[1]OTCHET!E239</f>
        <v>0</v>
      </c>
      <c r="F43" s="128">
        <f t="shared" si="1"/>
        <v>0</v>
      </c>
      <c r="G43" s="129">
        <f>+[1]OTCHET!G226+[1]OTCHET!G232+[1]OTCHET!G235+[1]OTCHET!G236+[1]OTCHET!G237+[1]OTCHET!G238+[1]OTCHET!G239</f>
        <v>0</v>
      </c>
      <c r="H43" s="130">
        <f>+[1]OTCHET!H226+[1]OTCHET!H232+[1]OTCHET!H235+[1]OTCHET!H236+[1]OTCHET!H237+[1]OTCHET!H238+[1]OTCHET!H239</f>
        <v>0</v>
      </c>
      <c r="I43" s="130">
        <f>+[1]OTCHET!I226+[1]OTCHET!I232+[1]OTCHET!I235+[1]OTCHET!I236+[1]OTCHET!I237+[1]OTCHET!I238+[1]OTCHET!I239</f>
        <v>0</v>
      </c>
      <c r="J43" s="131">
        <f>+[1]OTCHET!J226+[1]OTCHET!J232+[1]OTCHET!J235+[1]OTCHET!J236+[1]OTCHET!J237+[1]OTCHET!J238+[1]OTCHET!J239</f>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f>+[1]OTCHET!E235+[1]OTCHET!E236+[1]OTCHET!E237+[1]OTCHET!E238+[1]OTCHET!E242+[1]OTCHET!E243+[1]OTCHET!E247</f>
        <v>0</v>
      </c>
      <c r="F44" s="233">
        <f t="shared" si="1"/>
        <v>0</v>
      </c>
      <c r="G44" s="234">
        <f>+[1]OTCHET!G235+[1]OTCHET!G236+[1]OTCHET!G237+[1]OTCHET!G238+[1]OTCHET!G242+[1]OTCHET!G243+[1]OTCHET!G247</f>
        <v>0</v>
      </c>
      <c r="H44" s="235">
        <f>+[1]OTCHET!H235+[1]OTCHET!H236+[1]OTCHET!H237+[1]OTCHET!H238+[1]OTCHET!H242+[1]OTCHET!H243+[1]OTCHET!H247</f>
        <v>0</v>
      </c>
      <c r="I44" s="236">
        <f>+[1]OTCHET!I235+[1]OTCHET!I236+[1]OTCHET!I237+[1]OTCHET!I238+[1]OTCHET!I242+[1]OTCHET!I243+[1]OTCHET!I247</f>
        <v>0</v>
      </c>
      <c r="J44" s="237">
        <f>+[1]OTCHET!J235+[1]OTCHET!J236+[1]OTCHET!J237+[1]OTCHET!J238+[1]OTCHET!J242+[1]OTCHET!J243+[1]OTCHET!J247</f>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f>+[1]OTCHET!E255+[1]OTCHET!E256+[1]OTCHET!E257+[1]OTCHET!E258</f>
        <v>0</v>
      </c>
      <c r="F45" s="241">
        <f t="shared" si="1"/>
        <v>0</v>
      </c>
      <c r="G45" s="242">
        <f>+[1]OTCHET!G255+[1]OTCHET!G256+[1]OTCHET!G257+[1]OTCHET!G258</f>
        <v>0</v>
      </c>
      <c r="H45" s="243">
        <f>+[1]OTCHET!H255+[1]OTCHET!H256+[1]OTCHET!H257+[1]OTCHET!H258</f>
        <v>0</v>
      </c>
      <c r="I45" s="243">
        <f>+[1]OTCHET!I255+[1]OTCHET!I256+[1]OTCHET!I257+[1]OTCHET!I258</f>
        <v>0</v>
      </c>
      <c r="J45" s="244">
        <f>+[1]OTCHET!J255+[1]OTCHET!J256+[1]OTCHET!J257+[1]OTCHET!J258</f>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f>+[1]OTCHET!E256</f>
        <v>0</v>
      </c>
      <c r="F46" s="233">
        <f t="shared" si="1"/>
        <v>0</v>
      </c>
      <c r="G46" s="234">
        <f>+[1]OTCHET!G256</f>
        <v>0</v>
      </c>
      <c r="H46" s="235">
        <f>+[1]OTCHET!H256</f>
        <v>0</v>
      </c>
      <c r="I46" s="236">
        <f>+[1]OTCHET!I256</f>
        <v>0</v>
      </c>
      <c r="J46" s="237">
        <f>+[1]OTCHET!J256</f>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f>+[1]OTCHET!E265+[1]OTCHET!E269+[1]OTCHET!E270+[1]OTCHET!E273</f>
        <v>0</v>
      </c>
      <c r="F47" s="176">
        <f t="shared" si="1"/>
        <v>0</v>
      </c>
      <c r="G47" s="177">
        <f>+[1]OTCHET!G265+[1]OTCHET!G269+[1]OTCHET!G270+[1]OTCHET!G273</f>
        <v>0</v>
      </c>
      <c r="H47" s="178">
        <f>+[1]OTCHET!H265+[1]OTCHET!H269+[1]OTCHET!H270+[1]OTCHET!H273</f>
        <v>0</v>
      </c>
      <c r="I47" s="178">
        <f>+[1]OTCHET!I265+[1]OTCHET!I269+[1]OTCHET!I270+[1]OTCHET!I273</f>
        <v>0</v>
      </c>
      <c r="J47" s="179">
        <f>+[1]OTCHET!J265+[1]OTCHET!J269+[1]OTCHET!J270+[1]OTCHET!J273</f>
        <v>0</v>
      </c>
      <c r="K47" s="160"/>
      <c r="L47" s="160"/>
      <c r="M47" s="160"/>
      <c r="N47" s="228"/>
      <c r="O47" s="180" t="s">
        <v>75</v>
      </c>
      <c r="P47" s="223"/>
      <c r="Q47" s="224"/>
      <c r="R47" s="225"/>
      <c r="S47" s="225"/>
      <c r="T47" s="225"/>
      <c r="U47" s="225"/>
      <c r="V47" s="225"/>
      <c r="W47" s="225"/>
      <c r="X47" s="226"/>
      <c r="Y47" s="225"/>
      <c r="Z47" s="225"/>
    </row>
    <row r="48" spans="1:26" ht="15.75" x14ac:dyDescent="0.25">
      <c r="A48" s="1">
        <v>108</v>
      </c>
      <c r="B48" s="230" t="s">
        <v>76</v>
      </c>
      <c r="C48" s="230" t="s">
        <v>77</v>
      </c>
      <c r="D48" s="229"/>
      <c r="E48" s="176">
        <f>[1]OTCHET!E275+[1]OTCHET!E276+[1]OTCHET!E284+[1]OTCHET!E287</f>
        <v>0</v>
      </c>
      <c r="F48" s="176">
        <f t="shared" si="1"/>
        <v>4003687</v>
      </c>
      <c r="G48" s="177">
        <f>[1]OTCHET!G275+[1]OTCHET!G276+[1]OTCHET!G284+[1]OTCHET!G287</f>
        <v>0</v>
      </c>
      <c r="H48" s="178">
        <f>[1]OTCHET!H275+[1]OTCHET!H276+[1]OTCHET!H284+[1]OTCHET!H287</f>
        <v>0</v>
      </c>
      <c r="I48" s="178">
        <f>[1]OTCHET!I275+[1]OTCHET!I276+[1]OTCHET!I284+[1]OTCHET!I287</f>
        <v>0</v>
      </c>
      <c r="J48" s="179">
        <f>[1]OTCHET!J275+[1]OTCHET!J276+[1]OTCHET!J284+[1]OTCHET!J287</f>
        <v>4003687</v>
      </c>
      <c r="K48" s="160"/>
      <c r="L48" s="160"/>
      <c r="M48" s="160"/>
      <c r="N48" s="228"/>
      <c r="O48" s="180" t="s">
        <v>77</v>
      </c>
      <c r="P48" s="223"/>
      <c r="Q48" s="224"/>
      <c r="R48" s="225"/>
      <c r="S48" s="225"/>
      <c r="T48" s="225"/>
      <c r="U48" s="225"/>
      <c r="V48" s="225"/>
      <c r="W48" s="225"/>
      <c r="X48" s="226"/>
      <c r="Y48" s="225"/>
      <c r="Z48" s="225"/>
    </row>
    <row r="49" spans="1:26" ht="15.75" x14ac:dyDescent="0.25">
      <c r="A49" s="1">
        <v>110</v>
      </c>
      <c r="B49" s="230" t="s">
        <v>78</v>
      </c>
      <c r="C49" s="230" t="s">
        <v>79</v>
      </c>
      <c r="D49" s="230"/>
      <c r="E49" s="176">
        <f>+[1]OTCHET!E288+[1]OTCHET!E274</f>
        <v>0</v>
      </c>
      <c r="F49" s="176">
        <f t="shared" si="1"/>
        <v>0</v>
      </c>
      <c r="G49" s="177">
        <f>+[1]OTCHET!G288+[1]OTCHET!G274</f>
        <v>0</v>
      </c>
      <c r="H49" s="178">
        <f>+[1]OTCHET!H288+[1]OTCHET!H274</f>
        <v>0</v>
      </c>
      <c r="I49" s="178">
        <f>+[1]OTCHET!I288+[1]OTCHET!I274</f>
        <v>0</v>
      </c>
      <c r="J49" s="179">
        <f>+[1]OTCHET!J288+[1]OTCHET!J274</f>
        <v>0</v>
      </c>
      <c r="K49" s="160"/>
      <c r="L49" s="160"/>
      <c r="M49" s="160"/>
      <c r="N49" s="228"/>
      <c r="O49" s="180" t="s">
        <v>80</v>
      </c>
      <c r="P49" s="223"/>
      <c r="Q49" s="224"/>
      <c r="R49" s="225"/>
      <c r="S49" s="225"/>
      <c r="T49" s="225"/>
      <c r="U49" s="225"/>
      <c r="V49" s="225"/>
      <c r="W49" s="225"/>
      <c r="X49" s="226"/>
      <c r="Y49" s="225"/>
      <c r="Z49" s="225"/>
    </row>
    <row r="50" spans="1:26" ht="15.75" x14ac:dyDescent="0.25">
      <c r="A50" s="1">
        <v>115</v>
      </c>
      <c r="B50" s="231" t="s">
        <v>81</v>
      </c>
      <c r="C50" s="246" t="s">
        <v>82</v>
      </c>
      <c r="D50" s="127"/>
      <c r="E50" s="128">
        <f>+[1]OTCHET!E293</f>
        <v>0</v>
      </c>
      <c r="F50" s="128">
        <f t="shared" si="1"/>
        <v>0</v>
      </c>
      <c r="G50" s="129">
        <f>+[1]OTCHET!G293</f>
        <v>0</v>
      </c>
      <c r="H50" s="130">
        <f>+[1]OTCHET!H293</f>
        <v>0</v>
      </c>
      <c r="I50" s="130">
        <f>+[1]OTCHET!I293</f>
        <v>0</v>
      </c>
      <c r="J50" s="131">
        <f>+[1]OTCHET!J293</f>
        <v>0</v>
      </c>
      <c r="K50" s="160"/>
      <c r="L50" s="160"/>
      <c r="M50" s="160"/>
      <c r="N50" s="228"/>
      <c r="O50" s="133" t="s">
        <v>82</v>
      </c>
      <c r="P50" s="223"/>
      <c r="Q50" s="224"/>
      <c r="R50" s="225"/>
      <c r="S50" s="225"/>
      <c r="T50" s="225"/>
      <c r="U50" s="225"/>
      <c r="V50" s="225"/>
      <c r="W50" s="225"/>
      <c r="X50" s="226"/>
      <c r="Y50" s="225"/>
      <c r="Z50" s="225"/>
    </row>
    <row r="51" spans="1:26" ht="16.5" thickBot="1" x14ac:dyDescent="0.3">
      <c r="A51" s="1">
        <v>120</v>
      </c>
      <c r="B51" s="247" t="s">
        <v>83</v>
      </c>
      <c r="C51" s="247" t="s">
        <v>84</v>
      </c>
      <c r="D51" s="248"/>
      <c r="E51" s="249">
        <f>[1]OTCHET!E294</f>
        <v>0</v>
      </c>
      <c r="F51" s="249">
        <f t="shared" si="1"/>
        <v>0</v>
      </c>
      <c r="G51" s="250">
        <f>[1]OTCHET!G294</f>
        <v>0</v>
      </c>
      <c r="H51" s="251">
        <f>[1]OTCHET!H294</f>
        <v>0</v>
      </c>
      <c r="I51" s="251">
        <f>[1]OTCHET!I294</f>
        <v>0</v>
      </c>
      <c r="J51" s="252">
        <f>[1]OTCHET!J294</f>
        <v>0</v>
      </c>
      <c r="K51" s="181"/>
      <c r="L51" s="181"/>
      <c r="M51" s="181"/>
      <c r="N51" s="228"/>
      <c r="O51" s="253" t="s">
        <v>84</v>
      </c>
      <c r="P51" s="223"/>
      <c r="Q51" s="224"/>
      <c r="R51" s="225"/>
      <c r="S51" s="225"/>
      <c r="T51" s="225"/>
      <c r="U51" s="225"/>
      <c r="V51" s="225"/>
      <c r="W51" s="225"/>
      <c r="X51" s="226"/>
      <c r="Y51" s="225"/>
      <c r="Z51" s="225"/>
    </row>
    <row r="52" spans="1:26" ht="16.5" thickBot="1" x14ac:dyDescent="0.3">
      <c r="A52" s="1">
        <v>125</v>
      </c>
      <c r="B52" s="254" t="s">
        <v>85</v>
      </c>
      <c r="C52" s="255" t="s">
        <v>86</v>
      </c>
      <c r="D52" s="256"/>
      <c r="E52" s="257">
        <f>[1]OTCHET!E296</f>
        <v>0</v>
      </c>
      <c r="F52" s="257">
        <f t="shared" si="1"/>
        <v>0</v>
      </c>
      <c r="G52" s="258">
        <f>[1]OTCHET!G296</f>
        <v>0</v>
      </c>
      <c r="H52" s="259">
        <f>[1]OTCHET!H296</f>
        <v>0</v>
      </c>
      <c r="I52" s="259">
        <f>[1]OTCHET!I296</f>
        <v>0</v>
      </c>
      <c r="J52" s="260">
        <f>[1]OTCHET!J296</f>
        <v>0</v>
      </c>
      <c r="K52" s="261"/>
      <c r="L52" s="261"/>
      <c r="M52" s="262"/>
      <c r="N52" s="228"/>
      <c r="O52" s="263" t="s">
        <v>86</v>
      </c>
      <c r="P52" s="223"/>
      <c r="Q52" s="224"/>
      <c r="R52" s="225"/>
      <c r="S52" s="225"/>
      <c r="T52" s="225"/>
      <c r="U52" s="225"/>
      <c r="V52" s="225"/>
      <c r="W52" s="225"/>
      <c r="X52" s="226"/>
      <c r="Y52" s="225"/>
      <c r="Z52" s="225"/>
    </row>
    <row r="53" spans="1:26" ht="15.75" x14ac:dyDescent="0.25">
      <c r="A53" s="264">
        <v>127</v>
      </c>
      <c r="B53" s="184" t="s">
        <v>87</v>
      </c>
      <c r="C53" s="184" t="s">
        <v>88</v>
      </c>
      <c r="D53" s="265"/>
      <c r="E53" s="266">
        <f>+[1]OTCHET!E297</f>
        <v>0</v>
      </c>
      <c r="F53" s="266">
        <f t="shared" si="1"/>
        <v>0</v>
      </c>
      <c r="G53" s="267">
        <f>+[1]OTCHET!G297</f>
        <v>0</v>
      </c>
      <c r="H53" s="268">
        <f>+[1]OTCHET!H297</f>
        <v>0</v>
      </c>
      <c r="I53" s="268">
        <f>+[1]OTCHET!I297</f>
        <v>0</v>
      </c>
      <c r="J53" s="269">
        <f>+[1]OTCHET!J297</f>
        <v>0</v>
      </c>
      <c r="K53" s="270"/>
      <c r="L53" s="270"/>
      <c r="M53" s="271"/>
      <c r="N53" s="204"/>
      <c r="O53" s="272" t="s">
        <v>88</v>
      </c>
      <c r="P53" s="223"/>
      <c r="Q53" s="224"/>
      <c r="R53" s="225"/>
      <c r="S53" s="225"/>
      <c r="T53" s="225"/>
      <c r="U53" s="225"/>
      <c r="V53" s="225"/>
      <c r="W53" s="225"/>
      <c r="X53" s="226"/>
      <c r="Y53" s="225"/>
      <c r="Z53" s="225"/>
    </row>
    <row r="54" spans="1:26" ht="19.5" thickBot="1" x14ac:dyDescent="0.35">
      <c r="A54" s="1">
        <v>130</v>
      </c>
      <c r="B54" s="273" t="s">
        <v>89</v>
      </c>
      <c r="C54" s="274" t="s">
        <v>90</v>
      </c>
      <c r="D54" s="274"/>
      <c r="E54" s="275">
        <f t="shared" ref="E54:J54" si="4">+E55+E56+E60</f>
        <v>0</v>
      </c>
      <c r="F54" s="275">
        <f t="shared" si="4"/>
        <v>8355554</v>
      </c>
      <c r="G54" s="276">
        <f t="shared" si="4"/>
        <v>0</v>
      </c>
      <c r="H54" s="277">
        <f t="shared" si="4"/>
        <v>0</v>
      </c>
      <c r="I54" s="278">
        <f t="shared" si="4"/>
        <v>0</v>
      </c>
      <c r="J54" s="279">
        <f t="shared" si="4"/>
        <v>8355554</v>
      </c>
      <c r="K54" s="114">
        <f>+K55+K56+K59</f>
        <v>0</v>
      </c>
      <c r="L54" s="114">
        <f>+L55+L56+L59</f>
        <v>0</v>
      </c>
      <c r="M54" s="114">
        <f>+M55+M56+M59</f>
        <v>0</v>
      </c>
      <c r="N54" s="124"/>
      <c r="O54" s="280" t="s">
        <v>90</v>
      </c>
      <c r="P54" s="223"/>
      <c r="Q54" s="224"/>
      <c r="R54" s="225"/>
      <c r="S54" s="225"/>
      <c r="T54" s="225"/>
      <c r="U54" s="225"/>
      <c r="V54" s="225"/>
      <c r="W54" s="225"/>
      <c r="X54" s="226"/>
      <c r="Y54" s="225"/>
      <c r="Z54" s="225"/>
    </row>
    <row r="55" spans="1:26" ht="16.5" thickTop="1" x14ac:dyDescent="0.25">
      <c r="A55" s="1">
        <v>135</v>
      </c>
      <c r="B55" s="239" t="s">
        <v>91</v>
      </c>
      <c r="C55" s="240" t="s">
        <v>92</v>
      </c>
      <c r="D55" s="239"/>
      <c r="E55" s="281">
        <f>+[1]OTCHET!E357+[1]OTCHET!E371+[1]OTCHET!E384</f>
        <v>0</v>
      </c>
      <c r="F55" s="281">
        <f t="shared" si="1"/>
        <v>0</v>
      </c>
      <c r="G55" s="282">
        <f>+[1]OTCHET!G357+[1]OTCHET!G371+[1]OTCHET!G384</f>
        <v>0</v>
      </c>
      <c r="H55" s="283">
        <f>+[1]OTCHET!H357+[1]OTCHET!H371+[1]OTCHET!H384</f>
        <v>0</v>
      </c>
      <c r="I55" s="283">
        <f>+[1]OTCHET!I357+[1]OTCHET!I371+[1]OTCHET!I384</f>
        <v>0</v>
      </c>
      <c r="J55" s="284">
        <f>+[1]OTCHET!J357+[1]OTCHET!J371+[1]OTCHET!J384</f>
        <v>0</v>
      </c>
      <c r="K55" s="271"/>
      <c r="L55" s="271"/>
      <c r="M55" s="271"/>
      <c r="N55" s="204"/>
      <c r="O55" s="285" t="s">
        <v>92</v>
      </c>
      <c r="P55" s="223"/>
      <c r="Q55" s="224"/>
      <c r="R55" s="225"/>
      <c r="S55" s="225"/>
      <c r="T55" s="225"/>
      <c r="U55" s="225"/>
      <c r="V55" s="225"/>
      <c r="W55" s="225"/>
      <c r="X55" s="226"/>
      <c r="Y55" s="225"/>
      <c r="Z55" s="225"/>
    </row>
    <row r="56" spans="1:26" ht="15.75" x14ac:dyDescent="0.25">
      <c r="A56" s="1">
        <v>140</v>
      </c>
      <c r="B56" s="229" t="s">
        <v>93</v>
      </c>
      <c r="C56" s="230" t="s">
        <v>94</v>
      </c>
      <c r="D56" s="229"/>
      <c r="E56" s="286">
        <f>+[1]OTCHET!E379+[1]OTCHET!E387+[1]OTCHET!E392+[1]OTCHET!E395+[1]OTCHET!E398+[1]OTCHET!E401+[1]OTCHET!E402+[1]OTCHET!E405+[1]OTCHET!E418+[1]OTCHET!E419+[1]OTCHET!E420+[1]OTCHET!E421+[1]OTCHET!E422</f>
        <v>0</v>
      </c>
      <c r="F56" s="286">
        <f t="shared" si="1"/>
        <v>8355554</v>
      </c>
      <c r="G56" s="287">
        <f>+[1]OTCHET!G379+[1]OTCHET!G387+[1]OTCHET!G392+[1]OTCHET!G395+[1]OTCHET!G398+[1]OTCHET!G401+[1]OTCHET!G402+[1]OTCHET!G405+[1]OTCHET!G418+[1]OTCHET!G419+[1]OTCHET!G420+[1]OTCHET!G421+[1]OTCHET!G422</f>
        <v>0</v>
      </c>
      <c r="H56" s="288">
        <f>+[1]OTCHET!H379+[1]OTCHET!H387+[1]OTCHET!H392+[1]OTCHET!H395+[1]OTCHET!H398+[1]OTCHET!H401+[1]OTCHET!H402+[1]OTCHET!H405+[1]OTCHET!H418+[1]OTCHET!H419+[1]OTCHET!H420+[1]OTCHET!H421+[1]OTCHET!H422</f>
        <v>0</v>
      </c>
      <c r="I56" s="288">
        <f>+[1]OTCHET!I379+[1]OTCHET!I387+[1]OTCHET!I392+[1]OTCHET!I395+[1]OTCHET!I398+[1]OTCHET!I401+[1]OTCHET!I402+[1]OTCHET!I405+[1]OTCHET!I418+[1]OTCHET!I419+[1]OTCHET!I420+[1]OTCHET!I421+[1]OTCHET!I422</f>
        <v>0</v>
      </c>
      <c r="J56" s="289">
        <f>+[1]OTCHET!J379+[1]OTCHET!J387+[1]OTCHET!J392+[1]OTCHET!J395+[1]OTCHET!J398+[1]OTCHET!J401+[1]OTCHET!J402+[1]OTCHET!J405+[1]OTCHET!J418+[1]OTCHET!J419+[1]OTCHET!J420+[1]OTCHET!J421+[1]OTCHET!J422</f>
        <v>8355554</v>
      </c>
      <c r="K56" s="271"/>
      <c r="L56" s="271"/>
      <c r="M56" s="271"/>
      <c r="N56" s="204"/>
      <c r="O56" s="290" t="s">
        <v>94</v>
      </c>
      <c r="P56" s="223"/>
      <c r="Q56" s="224"/>
      <c r="R56" s="225"/>
      <c r="S56" s="225"/>
      <c r="T56" s="225"/>
      <c r="U56" s="225"/>
      <c r="V56" s="225"/>
      <c r="W56" s="225"/>
      <c r="X56" s="226"/>
      <c r="Y56" s="225"/>
      <c r="Z56" s="225"/>
    </row>
    <row r="57" spans="1:26" ht="15.75" x14ac:dyDescent="0.25">
      <c r="A57" s="1">
        <v>145</v>
      </c>
      <c r="B57" s="127" t="s">
        <v>95</v>
      </c>
      <c r="C57" s="127" t="s">
        <v>96</v>
      </c>
      <c r="D57" s="231"/>
      <c r="E57" s="291">
        <f>+[1]OTCHET!E418+[1]OTCHET!E419+[1]OTCHET!E420+[1]OTCHET!E421+[1]OTCHET!E422</f>
        <v>0</v>
      </c>
      <c r="F57" s="291">
        <f t="shared" si="1"/>
        <v>0</v>
      </c>
      <c r="G57" s="292">
        <f>+[1]OTCHET!G418+[1]OTCHET!G419+[1]OTCHET!G420+[1]OTCHET!G421+[1]OTCHET!G422</f>
        <v>0</v>
      </c>
      <c r="H57" s="293">
        <f>+[1]OTCHET!H418+[1]OTCHET!H419+[1]OTCHET!H420+[1]OTCHET!H421+[1]OTCHET!H422</f>
        <v>0</v>
      </c>
      <c r="I57" s="293">
        <f>+[1]OTCHET!I418+[1]OTCHET!I419+[1]OTCHET!I420+[1]OTCHET!I421+[1]OTCHET!I422</f>
        <v>0</v>
      </c>
      <c r="J57" s="294">
        <f>+[1]OTCHET!J418+[1]OTCHET!J419+[1]OTCHET!J420+[1]OTCHET!J421+[1]OTCHET!J422</f>
        <v>0</v>
      </c>
      <c r="K57" s="271"/>
      <c r="L57" s="271"/>
      <c r="M57" s="271"/>
      <c r="N57" s="204"/>
      <c r="O57" s="295" t="s">
        <v>96</v>
      </c>
      <c r="P57" s="223"/>
      <c r="Q57" s="224"/>
      <c r="R57" s="225"/>
      <c r="S57" s="225"/>
      <c r="T57" s="225"/>
      <c r="U57" s="225"/>
      <c r="V57" s="225"/>
      <c r="W57" s="225"/>
      <c r="X57" s="226"/>
      <c r="Y57" s="225"/>
      <c r="Z57" s="225"/>
    </row>
    <row r="58" spans="1:26" ht="15.75" x14ac:dyDescent="0.25">
      <c r="A58" s="1">
        <v>150</v>
      </c>
      <c r="B58" s="296" t="s">
        <v>97</v>
      </c>
      <c r="C58" s="296" t="s">
        <v>32</v>
      </c>
      <c r="D58" s="297"/>
      <c r="E58" s="298">
        <f>[1]OTCHET!E401</f>
        <v>0</v>
      </c>
      <c r="F58" s="298">
        <f t="shared" si="1"/>
        <v>0</v>
      </c>
      <c r="G58" s="299">
        <f>[1]OTCHET!G401</f>
        <v>0</v>
      </c>
      <c r="H58" s="300">
        <f>[1]OTCHET!H401</f>
        <v>0</v>
      </c>
      <c r="I58" s="300">
        <f>[1]OTCHET!I401</f>
        <v>0</v>
      </c>
      <c r="J58" s="301">
        <f>[1]OTCHET!J401</f>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f t="shared" si="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98</v>
      </c>
      <c r="C60" s="206" t="s">
        <v>99</v>
      </c>
      <c r="D60" s="305"/>
      <c r="E60" s="207">
        <f>[1]OTCHET!E408</f>
        <v>0</v>
      </c>
      <c r="F60" s="207">
        <f t="shared" si="1"/>
        <v>0</v>
      </c>
      <c r="G60" s="208">
        <f>[1]OTCHET!G408</f>
        <v>0</v>
      </c>
      <c r="H60" s="209">
        <f>[1]OTCHET!H408</f>
        <v>0</v>
      </c>
      <c r="I60" s="209">
        <f>[1]OTCHET!I408</f>
        <v>0</v>
      </c>
      <c r="J60" s="210">
        <f>[1]OTCHET!J408</f>
        <v>0</v>
      </c>
      <c r="K60" s="306"/>
      <c r="L60" s="306"/>
      <c r="M60" s="306"/>
      <c r="N60" s="204"/>
      <c r="O60" s="212" t="s">
        <v>99</v>
      </c>
      <c r="P60" s="223"/>
      <c r="Q60" s="224"/>
      <c r="R60" s="225"/>
      <c r="S60" s="225"/>
      <c r="T60" s="225"/>
      <c r="U60" s="225"/>
      <c r="V60" s="225"/>
      <c r="W60" s="225"/>
      <c r="X60" s="226"/>
      <c r="Y60" s="225"/>
      <c r="Z60" s="225"/>
    </row>
    <row r="61" spans="1:26" ht="19.5" thickBot="1" x14ac:dyDescent="0.35">
      <c r="A61" s="1">
        <v>165</v>
      </c>
      <c r="B61" s="307" t="s">
        <v>100</v>
      </c>
      <c r="C61" s="308" t="s">
        <v>101</v>
      </c>
      <c r="D61" s="309"/>
      <c r="E61" s="310">
        <f>+[1]OTCHET!E248</f>
        <v>0</v>
      </c>
      <c r="F61" s="310">
        <f t="shared" si="1"/>
        <v>0</v>
      </c>
      <c r="G61" s="311">
        <f>+[1]OTCHET!G248</f>
        <v>0</v>
      </c>
      <c r="H61" s="312">
        <f>+[1]OTCHET!H248</f>
        <v>0</v>
      </c>
      <c r="I61" s="312">
        <f>+[1]OTCHET!I248</f>
        <v>0</v>
      </c>
      <c r="J61" s="313">
        <f>+[1]OTCHET!J248</f>
        <v>0</v>
      </c>
      <c r="K61" s="314"/>
      <c r="L61" s="314"/>
      <c r="M61" s="314"/>
      <c r="N61" s="204"/>
      <c r="O61" s="315" t="s">
        <v>101</v>
      </c>
      <c r="P61" s="223"/>
      <c r="Q61" s="224"/>
      <c r="R61" s="225"/>
      <c r="S61" s="225"/>
      <c r="T61" s="225"/>
      <c r="U61" s="225"/>
      <c r="V61" s="225"/>
      <c r="W61" s="225"/>
      <c r="X61" s="226"/>
      <c r="Y61" s="225"/>
      <c r="Z61" s="225"/>
    </row>
    <row r="62" spans="1:26" ht="20.25" thickTop="1" thickBot="1" x14ac:dyDescent="0.35">
      <c r="A62" s="1">
        <v>175</v>
      </c>
      <c r="B62" s="316" t="s">
        <v>102</v>
      </c>
      <c r="C62" s="317"/>
      <c r="D62" s="317"/>
      <c r="E62" s="318">
        <f t="shared" ref="E62:J62" si="5">+E22-E38+E54-E61</f>
        <v>0</v>
      </c>
      <c r="F62" s="318">
        <f t="shared" si="5"/>
        <v>-143174</v>
      </c>
      <c r="G62" s="319">
        <f t="shared" si="5"/>
        <v>0</v>
      </c>
      <c r="H62" s="320">
        <f t="shared" si="5"/>
        <v>0</v>
      </c>
      <c r="I62" s="320">
        <f t="shared" si="5"/>
        <v>0</v>
      </c>
      <c r="J62" s="321">
        <f t="shared" si="5"/>
        <v>-143174</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f t="shared" ref="E63:J63" si="6">+E$62+E$64</f>
        <v>0</v>
      </c>
      <c r="F63" s="325">
        <f t="shared" si="6"/>
        <v>0</v>
      </c>
      <c r="G63" s="326">
        <f t="shared" si="6"/>
        <v>0</v>
      </c>
      <c r="H63" s="326">
        <f t="shared" si="6"/>
        <v>0</v>
      </c>
      <c r="I63" s="326">
        <f t="shared" si="6"/>
        <v>0</v>
      </c>
      <c r="J63" s="327">
        <f t="shared" si="6"/>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103</v>
      </c>
      <c r="C64" s="329" t="s">
        <v>104</v>
      </c>
      <c r="D64" s="329"/>
      <c r="E64" s="330">
        <f>SUM(+E66+E74+E75+E82+E83+E84+E87+E88+E89+E90+E91+E92+E93)</f>
        <v>0</v>
      </c>
      <c r="F64" s="330">
        <f>SUM(+F66+F74+F75+F82+F83+F84+F87+F88+F89+F90+F91+F92+F93)</f>
        <v>143174</v>
      </c>
      <c r="G64" s="331">
        <f t="shared" ref="G64:L64" si="7">SUM(+G66+G74+G75+G82+G83+G84+G87+G88+G89+G90+G91+G92+G93)</f>
        <v>0</v>
      </c>
      <c r="H64" s="332">
        <f>SUM(+H66+H74+H75+H82+H83+H84+H87+H88+H89+H90+H91+H92+H93)</f>
        <v>0</v>
      </c>
      <c r="I64" s="332">
        <f>SUM(+I66+I74+I75+I82+I83+I84+I87+I88+I89+I90+I91+I92+I93)</f>
        <v>0</v>
      </c>
      <c r="J64" s="333">
        <f>SUM(+J66+J74+J75+J82+J83+J84+J87+J88+J89+J90+J91+J92+J93)</f>
        <v>143174</v>
      </c>
      <c r="K64" s="334" t="e">
        <f t="shared" si="7"/>
        <v>#REF!</v>
      </c>
      <c r="L64" s="334" t="e">
        <f t="shared" si="7"/>
        <v>#REF!</v>
      </c>
      <c r="M64" s="334" t="e">
        <f>SUM(+M66+M74+M75+M82+M83+M84+M87+M88+M89+M90+M91+M93+M94)</f>
        <v>#REF!</v>
      </c>
      <c r="N64" s="204"/>
      <c r="O64" s="335" t="s">
        <v>104</v>
      </c>
      <c r="P64" s="223"/>
      <c r="Q64" s="224"/>
      <c r="R64" s="225"/>
      <c r="S64" s="225"/>
      <c r="T64" s="225"/>
      <c r="U64" s="225"/>
      <c r="V64" s="225"/>
      <c r="W64" s="225"/>
      <c r="X64" s="226"/>
      <c r="Y64" s="225"/>
      <c r="Z64" s="225"/>
    </row>
    <row r="65" spans="1:26" ht="16.5" hidden="1" thickTop="1" x14ac:dyDescent="0.25">
      <c r="A65" s="1">
        <v>190</v>
      </c>
      <c r="B65" s="336"/>
      <c r="C65" s="336"/>
      <c r="D65" s="336"/>
      <c r="E65" s="337"/>
      <c r="F65" s="338">
        <f t="shared" si="1"/>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105</v>
      </c>
      <c r="C66" s="127" t="s">
        <v>106</v>
      </c>
      <c r="D66" s="231"/>
      <c r="E66" s="291">
        <f>SUM(E67:E73)</f>
        <v>0</v>
      </c>
      <c r="F66" s="291">
        <f>SUM(F67:F73)</f>
        <v>0</v>
      </c>
      <c r="G66" s="292">
        <f t="shared" ref="G66:M66" si="8">SUM(G67:G73)</f>
        <v>0</v>
      </c>
      <c r="H66" s="293">
        <f>SUM(H67:H73)</f>
        <v>0</v>
      </c>
      <c r="I66" s="293">
        <f>SUM(I67:I73)</f>
        <v>0</v>
      </c>
      <c r="J66" s="294">
        <f>SUM(J67:J73)</f>
        <v>0</v>
      </c>
      <c r="K66" s="345" t="e">
        <f t="shared" si="8"/>
        <v>#REF!</v>
      </c>
      <c r="L66" s="345" t="e">
        <f t="shared" si="8"/>
        <v>#REF!</v>
      </c>
      <c r="M66" s="345" t="e">
        <f t="shared" si="8"/>
        <v>#REF!</v>
      </c>
      <c r="N66" s="204"/>
      <c r="O66" s="295" t="s">
        <v>106</v>
      </c>
      <c r="P66" s="346"/>
      <c r="Q66" s="224"/>
      <c r="R66" s="225"/>
      <c r="S66" s="225"/>
      <c r="T66" s="225"/>
      <c r="U66" s="225"/>
      <c r="V66" s="225"/>
      <c r="W66" s="225"/>
      <c r="X66" s="226"/>
      <c r="Y66" s="225"/>
      <c r="Z66" s="225"/>
    </row>
    <row r="67" spans="1:26" ht="15.75" x14ac:dyDescent="0.25">
      <c r="A67" s="347">
        <v>200</v>
      </c>
      <c r="B67" s="348" t="s">
        <v>107</v>
      </c>
      <c r="C67" s="348" t="s">
        <v>108</v>
      </c>
      <c r="D67" s="348"/>
      <c r="E67" s="349">
        <f>+[1]OTCHET!E478+[1]OTCHET!E479+[1]OTCHET!E482+[1]OTCHET!E483+[1]OTCHET!E486+[1]OTCHET!E487+[1]OTCHET!E491</f>
        <v>0</v>
      </c>
      <c r="F67" s="349">
        <f t="shared" si="1"/>
        <v>0</v>
      </c>
      <c r="G67" s="350">
        <f>+[1]OTCHET!G478+[1]OTCHET!G479+[1]OTCHET!G482+[1]OTCHET!G483+[1]OTCHET!G486+[1]OTCHET!G487+[1]OTCHET!G491</f>
        <v>0</v>
      </c>
      <c r="H67" s="351">
        <f>+[1]OTCHET!H478+[1]OTCHET!H479+[1]OTCHET!H482+[1]OTCHET!H483+[1]OTCHET!H486+[1]OTCHET!H487+[1]OTCHET!H491</f>
        <v>0</v>
      </c>
      <c r="I67" s="351">
        <f>+[1]OTCHET!I478+[1]OTCHET!I479+[1]OTCHET!I482+[1]OTCHET!I483+[1]OTCHET!I486+[1]OTCHET!I487+[1]OTCHET!I491</f>
        <v>0</v>
      </c>
      <c r="J67" s="352">
        <f>+[1]OTCHET!J478+[1]OTCHET!J479+[1]OTCHET!J482+[1]OTCHET!J483+[1]OTCHET!J486+[1]OTCHET!J487+[1]OTCHET!J491</f>
        <v>0</v>
      </c>
      <c r="K67" s="353" t="e">
        <f>+#REF!+#REF!+#REF!+#REF!+#REF!+#REF!+#REF!</f>
        <v>#REF!</v>
      </c>
      <c r="L67" s="353" t="e">
        <f>+#REF!+#REF!+#REF!+#REF!+#REF!+#REF!+#REF!</f>
        <v>#REF!</v>
      </c>
      <c r="M67" s="353" t="e">
        <f>+#REF!+#REF!+#REF!+#REF!+#REF!+#REF!+#REF!</f>
        <v>#REF!</v>
      </c>
      <c r="N67" s="204"/>
      <c r="O67" s="354" t="s">
        <v>108</v>
      </c>
      <c r="P67" s="355"/>
      <c r="Q67" s="224"/>
      <c r="R67" s="225"/>
      <c r="S67" s="225"/>
      <c r="T67" s="225"/>
      <c r="U67" s="225"/>
      <c r="V67" s="225"/>
      <c r="W67" s="225"/>
      <c r="X67" s="226"/>
      <c r="Y67" s="225"/>
      <c r="Z67" s="225"/>
    </row>
    <row r="68" spans="1:26" ht="15.75" x14ac:dyDescent="0.25">
      <c r="A68" s="347">
        <v>205</v>
      </c>
      <c r="B68" s="356" t="s">
        <v>109</v>
      </c>
      <c r="C68" s="356" t="s">
        <v>110</v>
      </c>
      <c r="D68" s="356"/>
      <c r="E68" s="357">
        <f>+[1]OTCHET!E480+[1]OTCHET!E481+[1]OTCHET!E484+[1]OTCHET!E485+[1]OTCHET!E488+[1]OTCHET!E489+[1]OTCHET!E490+[1]OTCHET!E492</f>
        <v>0</v>
      </c>
      <c r="F68" s="357">
        <f t="shared" si="1"/>
        <v>0</v>
      </c>
      <c r="G68" s="358">
        <f>+[1]OTCHET!G480+[1]OTCHET!G481+[1]OTCHET!G484+[1]OTCHET!G485+[1]OTCHET!G488+[1]OTCHET!G489+[1]OTCHET!G490+[1]OTCHET!G492</f>
        <v>0</v>
      </c>
      <c r="H68" s="359">
        <f>+[1]OTCHET!H480+[1]OTCHET!H481+[1]OTCHET!H484+[1]OTCHET!H485+[1]OTCHET!H488+[1]OTCHET!H489+[1]OTCHET!H490+[1]OTCHET!H492</f>
        <v>0</v>
      </c>
      <c r="I68" s="359">
        <f>+[1]OTCHET!I480+[1]OTCHET!I481+[1]OTCHET!I484+[1]OTCHET!I485+[1]OTCHET!I488+[1]OTCHET!I489+[1]OTCHET!I490+[1]OTCHET!I492</f>
        <v>0</v>
      </c>
      <c r="J68" s="360">
        <f>+[1]OTCHET!J480+[1]OTCHET!J481+[1]OTCHET!J484+[1]OTCHET!J485+[1]OTCHET!J488+[1]OTCHET!J489+[1]OTCHET!J490+[1]OTCHET!J492</f>
        <v>0</v>
      </c>
      <c r="K68" s="353" t="e">
        <f>+#REF!+#REF!+#REF!+#REF!+#REF!+#REF!+#REF!+#REF!</f>
        <v>#REF!</v>
      </c>
      <c r="L68" s="353" t="e">
        <f>+#REF!+#REF!+#REF!+#REF!+#REF!+#REF!+#REF!+#REF!</f>
        <v>#REF!</v>
      </c>
      <c r="M68" s="353" t="e">
        <f>+#REF!+#REF!+#REF!+#REF!+#REF!+#REF!+#REF!+#REF!</f>
        <v>#REF!</v>
      </c>
      <c r="N68" s="204"/>
      <c r="O68" s="361" t="s">
        <v>110</v>
      </c>
      <c r="P68" s="355"/>
      <c r="Q68" s="224"/>
      <c r="R68" s="225"/>
      <c r="S68" s="225"/>
      <c r="T68" s="225"/>
      <c r="U68" s="225"/>
      <c r="V68" s="225"/>
      <c r="W68" s="225"/>
      <c r="X68" s="226"/>
      <c r="Y68" s="225"/>
      <c r="Z68" s="225"/>
    </row>
    <row r="69" spans="1:26" ht="15.75" x14ac:dyDescent="0.25">
      <c r="A69" s="347">
        <v>210</v>
      </c>
      <c r="B69" s="356" t="s">
        <v>111</v>
      </c>
      <c r="C69" s="356" t="s">
        <v>112</v>
      </c>
      <c r="D69" s="356"/>
      <c r="E69" s="357">
        <f>+[1]OTCHET!E493</f>
        <v>0</v>
      </c>
      <c r="F69" s="357">
        <f t="shared" si="1"/>
        <v>0</v>
      </c>
      <c r="G69" s="358">
        <f>+[1]OTCHET!G493</f>
        <v>0</v>
      </c>
      <c r="H69" s="359">
        <f>+[1]OTCHET!H493</f>
        <v>0</v>
      </c>
      <c r="I69" s="359">
        <f>+[1]OTCHET!I493</f>
        <v>0</v>
      </c>
      <c r="J69" s="360">
        <f>+[1]OTCHET!J493</f>
        <v>0</v>
      </c>
      <c r="K69" s="353" t="e">
        <f>+#REF!</f>
        <v>#REF!</v>
      </c>
      <c r="L69" s="353" t="e">
        <f>+#REF!</f>
        <v>#REF!</v>
      </c>
      <c r="M69" s="353" t="e">
        <f>+#REF!</f>
        <v>#REF!</v>
      </c>
      <c r="N69" s="204"/>
      <c r="O69" s="361" t="s">
        <v>112</v>
      </c>
      <c r="P69" s="355"/>
      <c r="Q69" s="224"/>
      <c r="R69" s="225"/>
      <c r="S69" s="225"/>
      <c r="T69" s="225"/>
      <c r="U69" s="225"/>
      <c r="V69" s="225"/>
      <c r="W69" s="225"/>
      <c r="X69" s="226"/>
      <c r="Y69" s="225"/>
      <c r="Z69" s="225"/>
    </row>
    <row r="70" spans="1:26" ht="15.75" x14ac:dyDescent="0.25">
      <c r="A70" s="347">
        <v>215</v>
      </c>
      <c r="B70" s="356" t="s">
        <v>113</v>
      </c>
      <c r="C70" s="356" t="s">
        <v>114</v>
      </c>
      <c r="D70" s="356"/>
      <c r="E70" s="357">
        <f>+[1]OTCHET!E498</f>
        <v>0</v>
      </c>
      <c r="F70" s="357">
        <f t="shared" si="1"/>
        <v>0</v>
      </c>
      <c r="G70" s="358">
        <f>+[1]OTCHET!G498</f>
        <v>0</v>
      </c>
      <c r="H70" s="359">
        <f>+[1]OTCHET!H498</f>
        <v>0</v>
      </c>
      <c r="I70" s="359">
        <f>+[1]OTCHET!I498</f>
        <v>0</v>
      </c>
      <c r="J70" s="360">
        <f>+[1]OTCHET!J498</f>
        <v>0</v>
      </c>
      <c r="K70" s="353" t="e">
        <f>+#REF!</f>
        <v>#REF!</v>
      </c>
      <c r="L70" s="353" t="e">
        <f>+#REF!</f>
        <v>#REF!</v>
      </c>
      <c r="M70" s="353" t="e">
        <f>+#REF!</f>
        <v>#REF!</v>
      </c>
      <c r="N70" s="204"/>
      <c r="O70" s="361" t="s">
        <v>114</v>
      </c>
      <c r="P70" s="355"/>
      <c r="Q70" s="224"/>
      <c r="R70" s="225"/>
      <c r="S70" s="225"/>
      <c r="T70" s="225"/>
      <c r="U70" s="225"/>
      <c r="V70" s="225"/>
      <c r="W70" s="225"/>
      <c r="X70" s="226"/>
      <c r="Y70" s="225"/>
      <c r="Z70" s="225"/>
    </row>
    <row r="71" spans="1:26" ht="15.75" x14ac:dyDescent="0.25">
      <c r="A71" s="347">
        <v>220</v>
      </c>
      <c r="B71" s="356" t="s">
        <v>115</v>
      </c>
      <c r="C71" s="356" t="s">
        <v>116</v>
      </c>
      <c r="D71" s="356"/>
      <c r="E71" s="357">
        <f>+[1]OTCHET!E538</f>
        <v>0</v>
      </c>
      <c r="F71" s="357">
        <f t="shared" si="1"/>
        <v>0</v>
      </c>
      <c r="G71" s="358">
        <f>+[1]OTCHET!G538</f>
        <v>0</v>
      </c>
      <c r="H71" s="359">
        <f>+[1]OTCHET!H538</f>
        <v>0</v>
      </c>
      <c r="I71" s="359">
        <f>+[1]OTCHET!I538</f>
        <v>0</v>
      </c>
      <c r="J71" s="360">
        <f>+[1]OTCHET!J538</f>
        <v>0</v>
      </c>
      <c r="K71" s="353" t="e">
        <f>+#REF!</f>
        <v>#REF!</v>
      </c>
      <c r="L71" s="353" t="e">
        <f>+#REF!</f>
        <v>#REF!</v>
      </c>
      <c r="M71" s="353" t="e">
        <f>+#REF!</f>
        <v>#REF!</v>
      </c>
      <c r="N71" s="204"/>
      <c r="O71" s="361" t="s">
        <v>116</v>
      </c>
      <c r="P71" s="355"/>
      <c r="Q71" s="224"/>
      <c r="R71" s="225"/>
      <c r="S71" s="225"/>
      <c r="T71" s="225"/>
      <c r="U71" s="225"/>
      <c r="V71" s="225"/>
      <c r="W71" s="225"/>
      <c r="X71" s="226"/>
      <c r="Y71" s="225"/>
      <c r="Z71" s="225"/>
    </row>
    <row r="72" spans="1:26" ht="15.75" x14ac:dyDescent="0.25">
      <c r="A72" s="347">
        <v>230</v>
      </c>
      <c r="B72" s="362" t="s">
        <v>117</v>
      </c>
      <c r="C72" s="362" t="s">
        <v>118</v>
      </c>
      <c r="D72" s="362"/>
      <c r="E72" s="357">
        <f>+[1]OTCHET!E577+[1]OTCHET!E578</f>
        <v>0</v>
      </c>
      <c r="F72" s="357">
        <f t="shared" si="1"/>
        <v>0</v>
      </c>
      <c r="G72" s="358">
        <f>+[1]OTCHET!G577+[1]OTCHET!G578</f>
        <v>0</v>
      </c>
      <c r="H72" s="359">
        <f>+[1]OTCHET!H577+[1]OTCHET!H578</f>
        <v>0</v>
      </c>
      <c r="I72" s="359">
        <f>+[1]OTCHET!I577+[1]OTCHET!I578</f>
        <v>0</v>
      </c>
      <c r="J72" s="360">
        <f>+[1]OTCHET!J577+[1]OTCHET!J578</f>
        <v>0</v>
      </c>
      <c r="K72" s="353" t="e">
        <f>+#REF!+#REF!</f>
        <v>#REF!</v>
      </c>
      <c r="L72" s="353" t="e">
        <f>+#REF!+#REF!</f>
        <v>#REF!</v>
      </c>
      <c r="M72" s="353" t="e">
        <f>+#REF!+#REF!</f>
        <v>#REF!</v>
      </c>
      <c r="N72" s="204"/>
      <c r="O72" s="361" t="s">
        <v>118</v>
      </c>
      <c r="P72" s="355"/>
      <c r="Q72" s="224"/>
      <c r="R72" s="225"/>
      <c r="S72" s="225"/>
      <c r="T72" s="225"/>
      <c r="U72" s="225"/>
      <c r="V72" s="225"/>
      <c r="W72" s="225"/>
      <c r="X72" s="226"/>
      <c r="Y72" s="225"/>
      <c r="Z72" s="225"/>
    </row>
    <row r="73" spans="1:26" ht="15.75" x14ac:dyDescent="0.25">
      <c r="A73" s="347">
        <v>235</v>
      </c>
      <c r="B73" s="363" t="s">
        <v>119</v>
      </c>
      <c r="C73" s="363" t="s">
        <v>120</v>
      </c>
      <c r="D73" s="363"/>
      <c r="E73" s="364">
        <f>+[1]OTCHET!E579+[1]OTCHET!E580+[1]OTCHET!E581</f>
        <v>0</v>
      </c>
      <c r="F73" s="364">
        <f t="shared" si="1"/>
        <v>0</v>
      </c>
      <c r="G73" s="365">
        <f>+[1]OTCHET!G579+[1]OTCHET!G580+[1]OTCHET!G581</f>
        <v>0</v>
      </c>
      <c r="H73" s="366">
        <f>+[1]OTCHET!H579+[1]OTCHET!H580+[1]OTCHET!H581</f>
        <v>0</v>
      </c>
      <c r="I73" s="366">
        <f>+[1]OTCHET!I579+[1]OTCHET!I580+[1]OTCHET!I581</f>
        <v>0</v>
      </c>
      <c r="J73" s="367">
        <f>+[1]OTCHET!J579+[1]OTCHET!J580+[1]OTCHET!J581</f>
        <v>0</v>
      </c>
      <c r="K73" s="353" t="e">
        <f>+#REF!+#REF!+#REF!</f>
        <v>#REF!</v>
      </c>
      <c r="L73" s="353" t="e">
        <f>+#REF!+#REF!+#REF!</f>
        <v>#REF!</v>
      </c>
      <c r="M73" s="353" t="e">
        <f>+#REF!+#REF!+#REF!</f>
        <v>#REF!</v>
      </c>
      <c r="N73" s="204"/>
      <c r="O73" s="368" t="s">
        <v>120</v>
      </c>
      <c r="P73" s="355"/>
      <c r="Q73" s="224"/>
      <c r="R73" s="225"/>
      <c r="S73" s="225"/>
      <c r="T73" s="225"/>
      <c r="U73" s="225"/>
      <c r="V73" s="225"/>
      <c r="W73" s="225"/>
      <c r="X73" s="226"/>
      <c r="Y73" s="225"/>
      <c r="Z73" s="225"/>
    </row>
    <row r="74" spans="1:26" ht="15.75" x14ac:dyDescent="0.25">
      <c r="A74" s="347">
        <v>240</v>
      </c>
      <c r="B74" s="239" t="s">
        <v>121</v>
      </c>
      <c r="C74" s="240" t="s">
        <v>122</v>
      </c>
      <c r="D74" s="239"/>
      <c r="E74" s="281">
        <f>[1]OTCHET!E457</f>
        <v>0</v>
      </c>
      <c r="F74" s="281">
        <f t="shared" si="1"/>
        <v>0</v>
      </c>
      <c r="G74" s="282">
        <f>[1]OTCHET!G457</f>
        <v>0</v>
      </c>
      <c r="H74" s="283">
        <f>[1]OTCHET!H457</f>
        <v>0</v>
      </c>
      <c r="I74" s="283">
        <f>[1]OTCHET!I457</f>
        <v>0</v>
      </c>
      <c r="J74" s="284">
        <f>[1]OTCHET!J457</f>
        <v>0</v>
      </c>
      <c r="K74" s="353" t="e">
        <f>#REF!</f>
        <v>#REF!</v>
      </c>
      <c r="L74" s="353" t="e">
        <f>#REF!</f>
        <v>#REF!</v>
      </c>
      <c r="M74" s="353" t="e">
        <f>#REF!</f>
        <v>#REF!</v>
      </c>
      <c r="N74" s="204"/>
      <c r="O74" s="285" t="s">
        <v>122</v>
      </c>
      <c r="P74" s="355"/>
      <c r="Q74" s="224"/>
      <c r="R74" s="225"/>
      <c r="S74" s="225"/>
      <c r="T74" s="225"/>
      <c r="U74" s="225"/>
      <c r="V74" s="225"/>
      <c r="W74" s="225"/>
      <c r="X74" s="226"/>
      <c r="Y74" s="225"/>
      <c r="Z74" s="225"/>
    </row>
    <row r="75" spans="1:26" ht="15.75" x14ac:dyDescent="0.25">
      <c r="A75" s="347">
        <v>245</v>
      </c>
      <c r="B75" s="231" t="s">
        <v>123</v>
      </c>
      <c r="C75" s="127" t="s">
        <v>124</v>
      </c>
      <c r="D75" s="231"/>
      <c r="E75" s="291">
        <f>SUM(E76:E81)</f>
        <v>0</v>
      </c>
      <c r="F75" s="291">
        <f>SUM(F76:F81)</f>
        <v>0</v>
      </c>
      <c r="G75" s="292">
        <f t="shared" ref="G75:M75" si="9">SUM(G76:G81)</f>
        <v>0</v>
      </c>
      <c r="H75" s="293">
        <f>SUM(H76:H81)</f>
        <v>0</v>
      </c>
      <c r="I75" s="293">
        <f>SUM(I76:I81)</f>
        <v>0</v>
      </c>
      <c r="J75" s="294">
        <f>SUM(J76:J81)</f>
        <v>0</v>
      </c>
      <c r="K75" s="369">
        <f t="shared" si="9"/>
        <v>0</v>
      </c>
      <c r="L75" s="369">
        <f t="shared" si="9"/>
        <v>0</v>
      </c>
      <c r="M75" s="369">
        <f t="shared" si="9"/>
        <v>0</v>
      </c>
      <c r="N75" s="204"/>
      <c r="O75" s="295" t="s">
        <v>124</v>
      </c>
      <c r="P75" s="355"/>
      <c r="Q75" s="224"/>
      <c r="R75" s="225"/>
      <c r="S75" s="225"/>
      <c r="T75" s="225"/>
      <c r="U75" s="225"/>
      <c r="V75" s="225"/>
      <c r="W75" s="225"/>
      <c r="X75" s="226"/>
      <c r="Y75" s="225"/>
      <c r="Z75" s="225"/>
    </row>
    <row r="76" spans="1:26" ht="15.75" x14ac:dyDescent="0.25">
      <c r="A76" s="347">
        <v>250</v>
      </c>
      <c r="B76" s="348" t="s">
        <v>125</v>
      </c>
      <c r="C76" s="348" t="s">
        <v>126</v>
      </c>
      <c r="D76" s="348"/>
      <c r="E76" s="349">
        <f>+[1]OTCHET!E462+[1]OTCHET!E465</f>
        <v>0</v>
      </c>
      <c r="F76" s="349">
        <f t="shared" si="1"/>
        <v>0</v>
      </c>
      <c r="G76" s="350">
        <f>+[1]OTCHET!G462+[1]OTCHET!G465</f>
        <v>0</v>
      </c>
      <c r="H76" s="351">
        <f>+[1]OTCHET!H462+[1]OTCHET!H465</f>
        <v>0</v>
      </c>
      <c r="I76" s="351">
        <f>+[1]OTCHET!I462+[1]OTCHET!I465</f>
        <v>0</v>
      </c>
      <c r="J76" s="352">
        <f>+[1]OTCHET!J462+[1]OTCHET!J465</f>
        <v>0</v>
      </c>
      <c r="K76" s="369"/>
      <c r="L76" s="369"/>
      <c r="M76" s="369"/>
      <c r="N76" s="204"/>
      <c r="O76" s="354" t="s">
        <v>126</v>
      </c>
      <c r="P76" s="355"/>
      <c r="Q76" s="224"/>
      <c r="R76" s="225"/>
      <c r="S76" s="225"/>
      <c r="T76" s="225"/>
      <c r="U76" s="225"/>
      <c r="V76" s="225"/>
      <c r="W76" s="225"/>
      <c r="X76" s="226"/>
      <c r="Y76" s="225"/>
      <c r="Z76" s="225"/>
    </row>
    <row r="77" spans="1:26" ht="15.75" x14ac:dyDescent="0.25">
      <c r="A77" s="347">
        <v>260</v>
      </c>
      <c r="B77" s="356" t="s">
        <v>127</v>
      </c>
      <c r="C77" s="356" t="s">
        <v>128</v>
      </c>
      <c r="D77" s="356"/>
      <c r="E77" s="357">
        <f>+[1]OTCHET!E463+[1]OTCHET!E466</f>
        <v>0</v>
      </c>
      <c r="F77" s="357">
        <f t="shared" si="1"/>
        <v>0</v>
      </c>
      <c r="G77" s="358">
        <f>+[1]OTCHET!G463+[1]OTCHET!G466</f>
        <v>0</v>
      </c>
      <c r="H77" s="359">
        <f>+[1]OTCHET!H463+[1]OTCHET!H466</f>
        <v>0</v>
      </c>
      <c r="I77" s="359">
        <f>+[1]OTCHET!I463+[1]OTCHET!I466</f>
        <v>0</v>
      </c>
      <c r="J77" s="360">
        <f>+[1]OTCHET!J463+[1]OTCHET!J466</f>
        <v>0</v>
      </c>
      <c r="K77" s="369"/>
      <c r="L77" s="369"/>
      <c r="M77" s="369"/>
      <c r="N77" s="204"/>
      <c r="O77" s="361" t="s">
        <v>128</v>
      </c>
      <c r="P77" s="355"/>
      <c r="Q77" s="224"/>
      <c r="R77" s="225"/>
      <c r="S77" s="225"/>
      <c r="T77" s="225"/>
      <c r="U77" s="225"/>
      <c r="V77" s="225"/>
      <c r="W77" s="225"/>
      <c r="X77" s="226"/>
      <c r="Y77" s="225"/>
      <c r="Z77" s="225"/>
    </row>
    <row r="78" spans="1:26" ht="15.75" x14ac:dyDescent="0.25">
      <c r="A78" s="347">
        <v>265</v>
      </c>
      <c r="B78" s="356" t="s">
        <v>129</v>
      </c>
      <c r="C78" s="356" t="s">
        <v>130</v>
      </c>
      <c r="D78" s="356"/>
      <c r="E78" s="357">
        <f>[1]OTCHET!E467</f>
        <v>0</v>
      </c>
      <c r="F78" s="357">
        <f t="shared" si="1"/>
        <v>0</v>
      </c>
      <c r="G78" s="358">
        <f>[1]OTCHET!G467</f>
        <v>0</v>
      </c>
      <c r="H78" s="359">
        <f>[1]OTCHET!H467</f>
        <v>0</v>
      </c>
      <c r="I78" s="359">
        <f>[1]OTCHET!I467</f>
        <v>0</v>
      </c>
      <c r="J78" s="360">
        <f>[1]OTCHET!J467</f>
        <v>0</v>
      </c>
      <c r="K78" s="369"/>
      <c r="L78" s="369"/>
      <c r="M78" s="369"/>
      <c r="N78" s="204"/>
      <c r="O78" s="361" t="s">
        <v>130</v>
      </c>
      <c r="P78" s="355"/>
      <c r="Q78" s="224"/>
      <c r="R78" s="225"/>
      <c r="S78" s="225"/>
      <c r="T78" s="225"/>
      <c r="U78" s="225"/>
      <c r="V78" s="225"/>
      <c r="W78" s="225"/>
      <c r="X78" s="226"/>
      <c r="Y78" s="225"/>
      <c r="Z78" s="225"/>
    </row>
    <row r="79" spans="1:26" ht="15.75" hidden="1" customHeight="1" x14ac:dyDescent="0.25">
      <c r="A79" s="347"/>
      <c r="B79" s="356"/>
      <c r="C79" s="356"/>
      <c r="D79" s="356"/>
      <c r="E79" s="357"/>
      <c r="F79" s="357">
        <f t="shared" si="1"/>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131</v>
      </c>
      <c r="C80" s="356" t="s">
        <v>132</v>
      </c>
      <c r="D80" s="356"/>
      <c r="E80" s="357">
        <f>+[1]OTCHET!E475</f>
        <v>0</v>
      </c>
      <c r="F80" s="357">
        <f t="shared" si="1"/>
        <v>0</v>
      </c>
      <c r="G80" s="358">
        <f>+[1]OTCHET!G475</f>
        <v>0</v>
      </c>
      <c r="H80" s="359">
        <f>+[1]OTCHET!H475</f>
        <v>0</v>
      </c>
      <c r="I80" s="359">
        <f>+[1]OTCHET!I475</f>
        <v>0</v>
      </c>
      <c r="J80" s="360">
        <f>+[1]OTCHET!J475</f>
        <v>0</v>
      </c>
      <c r="K80" s="369"/>
      <c r="L80" s="369"/>
      <c r="M80" s="369"/>
      <c r="N80" s="204"/>
      <c r="O80" s="361" t="s">
        <v>132</v>
      </c>
      <c r="P80" s="355"/>
      <c r="Q80" s="224"/>
      <c r="R80" s="225"/>
      <c r="S80" s="225"/>
      <c r="T80" s="225"/>
      <c r="U80" s="225"/>
      <c r="V80" s="225"/>
      <c r="W80" s="225"/>
      <c r="X80" s="226"/>
      <c r="Y80" s="225"/>
      <c r="Z80" s="225"/>
    </row>
    <row r="81" spans="1:26" ht="15.75" x14ac:dyDescent="0.25">
      <c r="A81" s="347">
        <v>275</v>
      </c>
      <c r="B81" s="370" t="s">
        <v>133</v>
      </c>
      <c r="C81" s="370" t="s">
        <v>134</v>
      </c>
      <c r="D81" s="370"/>
      <c r="E81" s="364">
        <f>+[1]OTCHET!E476</f>
        <v>0</v>
      </c>
      <c r="F81" s="364">
        <f t="shared" si="1"/>
        <v>0</v>
      </c>
      <c r="G81" s="365">
        <f>+[1]OTCHET!G476</f>
        <v>0</v>
      </c>
      <c r="H81" s="366">
        <f>+[1]OTCHET!H476</f>
        <v>0</v>
      </c>
      <c r="I81" s="366">
        <f>+[1]OTCHET!I476</f>
        <v>0</v>
      </c>
      <c r="J81" s="367">
        <f>+[1]OTCHET!J476</f>
        <v>0</v>
      </c>
      <c r="K81" s="369"/>
      <c r="L81" s="369"/>
      <c r="M81" s="369"/>
      <c r="N81" s="204"/>
      <c r="O81" s="368" t="s">
        <v>134</v>
      </c>
      <c r="P81" s="355"/>
      <c r="Q81" s="224"/>
      <c r="R81" s="225"/>
      <c r="S81" s="225"/>
      <c r="T81" s="225"/>
      <c r="U81" s="225"/>
      <c r="V81" s="225"/>
      <c r="W81" s="225"/>
      <c r="X81" s="226"/>
      <c r="Y81" s="225"/>
      <c r="Z81" s="225"/>
    </row>
    <row r="82" spans="1:26" ht="15.75" x14ac:dyDescent="0.25">
      <c r="A82" s="347">
        <v>280</v>
      </c>
      <c r="B82" s="239" t="s">
        <v>135</v>
      </c>
      <c r="C82" s="240" t="s">
        <v>136</v>
      </c>
      <c r="D82" s="239"/>
      <c r="E82" s="281">
        <f>[1]OTCHET!E531</f>
        <v>0</v>
      </c>
      <c r="F82" s="281">
        <f t="shared" si="1"/>
        <v>0</v>
      </c>
      <c r="G82" s="282">
        <f>[1]OTCHET!G531</f>
        <v>0</v>
      </c>
      <c r="H82" s="283">
        <f>[1]OTCHET!H531</f>
        <v>0</v>
      </c>
      <c r="I82" s="283">
        <f>[1]OTCHET!I531</f>
        <v>0</v>
      </c>
      <c r="J82" s="284">
        <f>[1]OTCHET!J531</f>
        <v>0</v>
      </c>
      <c r="K82" s="369"/>
      <c r="L82" s="369"/>
      <c r="M82" s="369"/>
      <c r="N82" s="204"/>
      <c r="O82" s="285" t="s">
        <v>136</v>
      </c>
      <c r="P82" s="355"/>
      <c r="Q82" s="224"/>
      <c r="R82" s="225"/>
      <c r="S82" s="225"/>
      <c r="T82" s="225"/>
      <c r="U82" s="225"/>
      <c r="V82" s="225"/>
      <c r="W82" s="225"/>
      <c r="X82" s="226"/>
      <c r="Y82" s="225"/>
      <c r="Z82" s="225"/>
    </row>
    <row r="83" spans="1:26" ht="15.75" x14ac:dyDescent="0.25">
      <c r="A83" s="347">
        <v>285</v>
      </c>
      <c r="B83" s="229" t="s">
        <v>137</v>
      </c>
      <c r="C83" s="230" t="s">
        <v>138</v>
      </c>
      <c r="D83" s="229"/>
      <c r="E83" s="286">
        <f>[1]OTCHET!E532</f>
        <v>0</v>
      </c>
      <c r="F83" s="286">
        <f t="shared" si="1"/>
        <v>0</v>
      </c>
      <c r="G83" s="287">
        <f>[1]OTCHET!G532</f>
        <v>0</v>
      </c>
      <c r="H83" s="288">
        <f>[1]OTCHET!H532</f>
        <v>0</v>
      </c>
      <c r="I83" s="288">
        <f>[1]OTCHET!I532</f>
        <v>0</v>
      </c>
      <c r="J83" s="289">
        <f>[1]OTCHET!J532</f>
        <v>0</v>
      </c>
      <c r="K83" s="369"/>
      <c r="L83" s="369"/>
      <c r="M83" s="369"/>
      <c r="N83" s="204"/>
      <c r="O83" s="290" t="s">
        <v>138</v>
      </c>
      <c r="P83" s="355"/>
      <c r="Q83" s="224"/>
      <c r="R83" s="225"/>
      <c r="S83" s="225"/>
      <c r="T83" s="225"/>
      <c r="U83" s="225"/>
      <c r="V83" s="225"/>
      <c r="W83" s="225"/>
      <c r="X83" s="226"/>
      <c r="Y83" s="225"/>
      <c r="Z83" s="225"/>
    </row>
    <row r="84" spans="1:26" ht="15.75" x14ac:dyDescent="0.25">
      <c r="A84" s="347">
        <v>290</v>
      </c>
      <c r="B84" s="231" t="s">
        <v>139</v>
      </c>
      <c r="C84" s="127" t="s">
        <v>140</v>
      </c>
      <c r="D84" s="231"/>
      <c r="E84" s="291">
        <f>+E85+E86</f>
        <v>0</v>
      </c>
      <c r="F84" s="291">
        <f>+F85+F86</f>
        <v>-49500</v>
      </c>
      <c r="G84" s="292">
        <f t="shared" ref="G84:M84" si="10">+G85+G86</f>
        <v>0</v>
      </c>
      <c r="H84" s="293">
        <f>+H85+H86</f>
        <v>0</v>
      </c>
      <c r="I84" s="293">
        <f>+I85+I86</f>
        <v>0</v>
      </c>
      <c r="J84" s="294">
        <f>+J85+J86</f>
        <v>-49500</v>
      </c>
      <c r="K84" s="369">
        <f t="shared" si="10"/>
        <v>0</v>
      </c>
      <c r="L84" s="369">
        <f t="shared" si="10"/>
        <v>0</v>
      </c>
      <c r="M84" s="369">
        <f t="shared" si="10"/>
        <v>0</v>
      </c>
      <c r="N84" s="204"/>
      <c r="O84" s="295" t="s">
        <v>140</v>
      </c>
      <c r="P84" s="355"/>
      <c r="Q84" s="224"/>
      <c r="R84" s="225"/>
      <c r="S84" s="225"/>
      <c r="T84" s="225"/>
      <c r="U84" s="225"/>
      <c r="V84" s="225"/>
      <c r="W84" s="225"/>
      <c r="X84" s="226"/>
      <c r="Y84" s="225"/>
      <c r="Z84" s="225"/>
    </row>
    <row r="85" spans="1:26" ht="15.75" x14ac:dyDescent="0.25">
      <c r="A85" s="347">
        <v>295</v>
      </c>
      <c r="B85" s="348" t="s">
        <v>141</v>
      </c>
      <c r="C85" s="348" t="s">
        <v>142</v>
      </c>
      <c r="D85" s="371"/>
      <c r="E85" s="349">
        <f>+[1]OTCHET!E499+[1]OTCHET!E508+[1]OTCHET!E512+[1]OTCHET!E539</f>
        <v>0</v>
      </c>
      <c r="F85" s="349">
        <f t="shared" si="1"/>
        <v>0</v>
      </c>
      <c r="G85" s="350">
        <f>+[1]OTCHET!G499+[1]OTCHET!G508+[1]OTCHET!G512+[1]OTCHET!G539</f>
        <v>0</v>
      </c>
      <c r="H85" s="351">
        <f>+[1]OTCHET!H499+[1]OTCHET!H508+[1]OTCHET!H512+[1]OTCHET!H539</f>
        <v>0</v>
      </c>
      <c r="I85" s="351">
        <f>+[1]OTCHET!I499+[1]OTCHET!I508+[1]OTCHET!I512+[1]OTCHET!I539</f>
        <v>0</v>
      </c>
      <c r="J85" s="352">
        <f>+[1]OTCHET!J499+[1]OTCHET!J508+[1]OTCHET!J512+[1]OTCHET!J539</f>
        <v>0</v>
      </c>
      <c r="K85" s="369"/>
      <c r="L85" s="369"/>
      <c r="M85" s="369"/>
      <c r="N85" s="204"/>
      <c r="O85" s="354" t="s">
        <v>142</v>
      </c>
      <c r="P85" s="355"/>
      <c r="Q85" s="224"/>
      <c r="R85" s="225"/>
      <c r="S85" s="225"/>
      <c r="T85" s="225"/>
      <c r="U85" s="225"/>
      <c r="V85" s="225"/>
      <c r="W85" s="225"/>
      <c r="X85" s="226"/>
      <c r="Y85" s="225"/>
      <c r="Z85" s="225"/>
    </row>
    <row r="86" spans="1:26" ht="15.75" x14ac:dyDescent="0.25">
      <c r="A86" s="347">
        <v>300</v>
      </c>
      <c r="B86" s="370" t="s">
        <v>143</v>
      </c>
      <c r="C86" s="370" t="s">
        <v>144</v>
      </c>
      <c r="D86" s="372"/>
      <c r="E86" s="364">
        <f>+[1]OTCHET!E517+[1]OTCHET!E520+[1]OTCHET!E540</f>
        <v>0</v>
      </c>
      <c r="F86" s="364">
        <f t="shared" si="1"/>
        <v>-49500</v>
      </c>
      <c r="G86" s="365">
        <f>+[1]OTCHET!G517+[1]OTCHET!G520+[1]OTCHET!G540</f>
        <v>0</v>
      </c>
      <c r="H86" s="366">
        <f>+[1]OTCHET!H517+[1]OTCHET!H520+[1]OTCHET!H540</f>
        <v>0</v>
      </c>
      <c r="I86" s="366">
        <f>+[1]OTCHET!I517+[1]OTCHET!I520+[1]OTCHET!I540</f>
        <v>0</v>
      </c>
      <c r="J86" s="367">
        <f>+[1]OTCHET!J517+[1]OTCHET!J520+[1]OTCHET!J540</f>
        <v>-49500</v>
      </c>
      <c r="K86" s="369"/>
      <c r="L86" s="369"/>
      <c r="M86" s="369"/>
      <c r="N86" s="204"/>
      <c r="O86" s="368" t="s">
        <v>144</v>
      </c>
      <c r="P86" s="355"/>
      <c r="Q86" s="224"/>
      <c r="R86" s="225"/>
      <c r="S86" s="225"/>
      <c r="T86" s="225"/>
      <c r="U86" s="225"/>
      <c r="V86" s="225"/>
      <c r="W86" s="225"/>
      <c r="X86" s="226"/>
      <c r="Y86" s="225"/>
      <c r="Z86" s="225"/>
    </row>
    <row r="87" spans="1:26" ht="15.75" x14ac:dyDescent="0.25">
      <c r="A87" s="347">
        <v>310</v>
      </c>
      <c r="B87" s="239" t="s">
        <v>145</v>
      </c>
      <c r="C87" s="240" t="s">
        <v>146</v>
      </c>
      <c r="D87" s="373"/>
      <c r="E87" s="281">
        <f>[1]OTCHET!E527</f>
        <v>0</v>
      </c>
      <c r="F87" s="281">
        <f t="shared" ref="F87:F94" si="11">+G87+H87+I87+J87</f>
        <v>192674</v>
      </c>
      <c r="G87" s="282">
        <f>[1]OTCHET!G527</f>
        <v>0</v>
      </c>
      <c r="H87" s="283">
        <f>[1]OTCHET!H527</f>
        <v>0</v>
      </c>
      <c r="I87" s="283">
        <f>[1]OTCHET!I527</f>
        <v>0</v>
      </c>
      <c r="J87" s="284">
        <f>[1]OTCHET!J527</f>
        <v>192674</v>
      </c>
      <c r="K87" s="369"/>
      <c r="L87" s="369"/>
      <c r="M87" s="369"/>
      <c r="N87" s="204"/>
      <c r="O87" s="285" t="s">
        <v>146</v>
      </c>
      <c r="P87" s="355"/>
      <c r="Q87" s="224"/>
      <c r="R87" s="225"/>
      <c r="S87" s="225"/>
      <c r="T87" s="225"/>
      <c r="U87" s="225"/>
      <c r="V87" s="225"/>
      <c r="W87" s="225"/>
      <c r="X87" s="226"/>
      <c r="Y87" s="225"/>
      <c r="Z87" s="225"/>
    </row>
    <row r="88" spans="1:26" ht="15.75" x14ac:dyDescent="0.25">
      <c r="A88" s="347">
        <v>320</v>
      </c>
      <c r="B88" s="229" t="s">
        <v>147</v>
      </c>
      <c r="C88" s="230" t="s">
        <v>148</v>
      </c>
      <c r="D88" s="229"/>
      <c r="E88" s="286">
        <f>+[1]OTCHET!E563+[1]OTCHET!E564+[1]OTCHET!E565+[1]OTCHET!E566+[1]OTCHET!E567+[1]OTCHET!E568</f>
        <v>0</v>
      </c>
      <c r="F88" s="286">
        <f t="shared" si="11"/>
        <v>0</v>
      </c>
      <c r="G88" s="287">
        <f>+[1]OTCHET!G563+[1]OTCHET!G564+[1]OTCHET!G565+[1]OTCHET!G566+[1]OTCHET!G567+[1]OTCHET!G568</f>
        <v>0</v>
      </c>
      <c r="H88" s="288">
        <f>+[1]OTCHET!H563+[1]OTCHET!H564+[1]OTCHET!H565+[1]OTCHET!H566+[1]OTCHET!H567+[1]OTCHET!H568</f>
        <v>0</v>
      </c>
      <c r="I88" s="288">
        <f>+[1]OTCHET!I563+[1]OTCHET!I564+[1]OTCHET!I565+[1]OTCHET!I566+[1]OTCHET!I567+[1]OTCHET!I568</f>
        <v>0</v>
      </c>
      <c r="J88" s="289">
        <f>+[1]OTCHET!J563+[1]OTCHET!J564+[1]OTCHET!J565+[1]OTCHET!J566+[1]OTCHET!J567+[1]OTCHET!J568</f>
        <v>0</v>
      </c>
      <c r="K88" s="369"/>
      <c r="L88" s="369"/>
      <c r="M88" s="369"/>
      <c r="N88" s="204"/>
      <c r="O88" s="290" t="s">
        <v>148</v>
      </c>
      <c r="P88" s="355"/>
      <c r="Q88" s="224"/>
      <c r="R88" s="225"/>
      <c r="S88" s="225"/>
      <c r="T88" s="225"/>
      <c r="U88" s="225"/>
      <c r="V88" s="225"/>
      <c r="W88" s="225"/>
      <c r="X88" s="226"/>
      <c r="Y88" s="225"/>
      <c r="Z88" s="225"/>
    </row>
    <row r="89" spans="1:26" ht="15.75" x14ac:dyDescent="0.25">
      <c r="A89" s="347">
        <v>330</v>
      </c>
      <c r="B89" s="374" t="s">
        <v>149</v>
      </c>
      <c r="C89" s="374" t="s">
        <v>150</v>
      </c>
      <c r="D89" s="374"/>
      <c r="E89" s="176">
        <f>+[1]OTCHET!E569+[1]OTCHET!E570+[1]OTCHET!E571+[1]OTCHET!E572+[1]OTCHET!E573+[1]OTCHET!E574+[1]OTCHET!E575</f>
        <v>0</v>
      </c>
      <c r="F89" s="176">
        <f t="shared" si="11"/>
        <v>0</v>
      </c>
      <c r="G89" s="177">
        <f>+[1]OTCHET!G569+[1]OTCHET!G570+[1]OTCHET!G571+[1]OTCHET!G572+[1]OTCHET!G573+[1]OTCHET!G574+[1]OTCHET!G575</f>
        <v>0</v>
      </c>
      <c r="H89" s="178">
        <f>+[1]OTCHET!H569+[1]OTCHET!H570+[1]OTCHET!H571+[1]OTCHET!H572+[1]OTCHET!H573+[1]OTCHET!H574+[1]OTCHET!H575</f>
        <v>0</v>
      </c>
      <c r="I89" s="178">
        <f>+[1]OTCHET!I569+[1]OTCHET!I570+[1]OTCHET!I571+[1]OTCHET!I572+[1]OTCHET!I573+[1]OTCHET!I574+[1]OTCHET!I575</f>
        <v>0</v>
      </c>
      <c r="J89" s="179">
        <f>+[1]OTCHET!J569+[1]OTCHET!J570+[1]OTCHET!J571+[1]OTCHET!J572+[1]OTCHET!J573+[1]OTCHET!J574+[1]OTCHET!J575</f>
        <v>0</v>
      </c>
      <c r="K89" s="375"/>
      <c r="L89" s="375"/>
      <c r="M89" s="375"/>
      <c r="N89" s="204"/>
      <c r="O89" s="180" t="s">
        <v>150</v>
      </c>
      <c r="P89" s="355"/>
      <c r="Q89" s="224"/>
      <c r="R89" s="225"/>
      <c r="S89" s="225"/>
      <c r="T89" s="225"/>
      <c r="U89" s="225"/>
      <c r="V89" s="225"/>
      <c r="W89" s="225"/>
      <c r="X89" s="226"/>
      <c r="Y89" s="225"/>
      <c r="Z89" s="225"/>
    </row>
    <row r="90" spans="1:26" ht="15.75" x14ac:dyDescent="0.25">
      <c r="A90" s="347">
        <v>335</v>
      </c>
      <c r="B90" s="230" t="s">
        <v>151</v>
      </c>
      <c r="C90" s="230" t="s">
        <v>152</v>
      </c>
      <c r="D90" s="374"/>
      <c r="E90" s="176">
        <f>+[1]OTCHET!E576</f>
        <v>0</v>
      </c>
      <c r="F90" s="176">
        <f t="shared" si="11"/>
        <v>0</v>
      </c>
      <c r="G90" s="177">
        <f>+[1]OTCHET!G576</f>
        <v>0</v>
      </c>
      <c r="H90" s="178">
        <f>+[1]OTCHET!H576</f>
        <v>0</v>
      </c>
      <c r="I90" s="178">
        <f>+[1]OTCHET!I576</f>
        <v>0</v>
      </c>
      <c r="J90" s="179">
        <f>+[1]OTCHET!J576</f>
        <v>0</v>
      </c>
      <c r="K90" s="375"/>
      <c r="L90" s="375"/>
      <c r="M90" s="375"/>
      <c r="N90" s="204"/>
      <c r="O90" s="180" t="s">
        <v>152</v>
      </c>
      <c r="P90" s="355"/>
      <c r="Q90" s="224"/>
      <c r="R90" s="225"/>
      <c r="S90" s="225"/>
      <c r="T90" s="225"/>
      <c r="U90" s="225"/>
      <c r="V90" s="225"/>
      <c r="W90" s="225"/>
      <c r="X90" s="226"/>
      <c r="Y90" s="225"/>
      <c r="Z90" s="225"/>
    </row>
    <row r="91" spans="1:26" ht="15.75" x14ac:dyDescent="0.25">
      <c r="A91" s="347">
        <v>340</v>
      </c>
      <c r="B91" s="230" t="s">
        <v>153</v>
      </c>
      <c r="C91" s="230" t="s">
        <v>154</v>
      </c>
      <c r="D91" s="230"/>
      <c r="E91" s="176">
        <f>+[1]OTCHET!E583+[1]OTCHET!E584</f>
        <v>0</v>
      </c>
      <c r="F91" s="176">
        <f t="shared" si="11"/>
        <v>0</v>
      </c>
      <c r="G91" s="177">
        <f>+[1]OTCHET!G583+[1]OTCHET!G584</f>
        <v>0</v>
      </c>
      <c r="H91" s="178">
        <f>+[1]OTCHET!H583+[1]OTCHET!H584</f>
        <v>0</v>
      </c>
      <c r="I91" s="178">
        <f>+[1]OTCHET!I583+[1]OTCHET!I584</f>
        <v>0</v>
      </c>
      <c r="J91" s="179">
        <f>+[1]OTCHET!J583+[1]OTCHET!J584</f>
        <v>0</v>
      </c>
      <c r="K91" s="375"/>
      <c r="L91" s="375"/>
      <c r="M91" s="375"/>
      <c r="N91" s="204"/>
      <c r="O91" s="180" t="s">
        <v>154</v>
      </c>
      <c r="P91" s="355"/>
      <c r="Q91" s="224"/>
      <c r="R91" s="225"/>
      <c r="S91" s="225"/>
      <c r="T91" s="225"/>
      <c r="U91" s="225"/>
      <c r="V91" s="225"/>
      <c r="W91" s="225"/>
      <c r="X91" s="226"/>
      <c r="Y91" s="225"/>
      <c r="Z91" s="225"/>
    </row>
    <row r="92" spans="1:26" ht="15.75" x14ac:dyDescent="0.25">
      <c r="A92" s="347">
        <v>345</v>
      </c>
      <c r="B92" s="230" t="s">
        <v>155</v>
      </c>
      <c r="C92" s="374" t="s">
        <v>156</v>
      </c>
      <c r="D92" s="230"/>
      <c r="E92" s="176">
        <f>+[1]OTCHET!E585+[1]OTCHET!E586</f>
        <v>0</v>
      </c>
      <c r="F92" s="176">
        <f t="shared" si="11"/>
        <v>0</v>
      </c>
      <c r="G92" s="177">
        <f>+[1]OTCHET!G585+[1]OTCHET!G586</f>
        <v>0</v>
      </c>
      <c r="H92" s="178">
        <f>+[1]OTCHET!H585+[1]OTCHET!H586</f>
        <v>0</v>
      </c>
      <c r="I92" s="178">
        <f>+[1]OTCHET!I585+[1]OTCHET!I586</f>
        <v>0</v>
      </c>
      <c r="J92" s="179">
        <f>+[1]OTCHET!J585+[1]OTCHET!J586</f>
        <v>0</v>
      </c>
      <c r="K92" s="375"/>
      <c r="L92" s="375"/>
      <c r="M92" s="375"/>
      <c r="N92" s="204"/>
      <c r="O92" s="180" t="s">
        <v>156</v>
      </c>
      <c r="P92" s="355"/>
      <c r="Q92" s="224"/>
      <c r="R92" s="225"/>
      <c r="S92" s="225"/>
      <c r="T92" s="225"/>
      <c r="U92" s="225"/>
      <c r="V92" s="225"/>
      <c r="W92" s="225"/>
      <c r="X92" s="226"/>
      <c r="Y92" s="225"/>
      <c r="Z92" s="225"/>
    </row>
    <row r="93" spans="1:26" ht="15.75" x14ac:dyDescent="0.25">
      <c r="A93" s="347">
        <v>350</v>
      </c>
      <c r="B93" s="127" t="s">
        <v>157</v>
      </c>
      <c r="C93" s="127" t="s">
        <v>158</v>
      </c>
      <c r="D93" s="127"/>
      <c r="E93" s="128">
        <f>[1]OTCHET!E587</f>
        <v>0</v>
      </c>
      <c r="F93" s="128">
        <f t="shared" si="11"/>
        <v>0</v>
      </c>
      <c r="G93" s="129">
        <f>[1]OTCHET!G587</f>
        <v>0</v>
      </c>
      <c r="H93" s="130">
        <f>[1]OTCHET!H587</f>
        <v>0</v>
      </c>
      <c r="I93" s="130">
        <f>[1]OTCHET!I587</f>
        <v>0</v>
      </c>
      <c r="J93" s="131">
        <f>[1]OTCHET!J587</f>
        <v>0</v>
      </c>
      <c r="K93" s="375"/>
      <c r="L93" s="375"/>
      <c r="M93" s="375"/>
      <c r="N93" s="204"/>
      <c r="O93" s="133" t="s">
        <v>158</v>
      </c>
      <c r="P93" s="355"/>
      <c r="Q93" s="224"/>
      <c r="R93" s="225"/>
      <c r="S93" s="225"/>
      <c r="T93" s="225"/>
      <c r="U93" s="225"/>
      <c r="V93" s="225"/>
      <c r="W93" s="225"/>
      <c r="X93" s="226"/>
      <c r="Y93" s="225"/>
      <c r="Z93" s="225"/>
    </row>
    <row r="94" spans="1:26" ht="16.5" thickBot="1" x14ac:dyDescent="0.3">
      <c r="A94" s="376">
        <v>355</v>
      </c>
      <c r="B94" s="377" t="s">
        <v>159</v>
      </c>
      <c r="C94" s="377" t="s">
        <v>160</v>
      </c>
      <c r="D94" s="377"/>
      <c r="E94" s="378">
        <f>+[1]OTCHET!E590</f>
        <v>0</v>
      </c>
      <c r="F94" s="378">
        <f t="shared" si="11"/>
        <v>0</v>
      </c>
      <c r="G94" s="379">
        <f>+[1]OTCHET!G590</f>
        <v>0</v>
      </c>
      <c r="H94" s="380">
        <f>+[1]OTCHET!H590</f>
        <v>0</v>
      </c>
      <c r="I94" s="380">
        <f>+[1]OTCHET!I590</f>
        <v>0</v>
      </c>
      <c r="J94" s="381">
        <f>+[1]OTCHET!J590</f>
        <v>0</v>
      </c>
      <c r="K94" s="382"/>
      <c r="L94" s="382"/>
      <c r="M94" s="382"/>
      <c r="N94" s="204"/>
      <c r="O94" s="383" t="s">
        <v>160</v>
      </c>
      <c r="P94" s="384"/>
      <c r="Q94" s="224"/>
      <c r="R94" s="225"/>
      <c r="S94" s="225"/>
      <c r="T94" s="225"/>
      <c r="U94" s="225"/>
      <c r="V94" s="225"/>
      <c r="W94" s="225"/>
      <c r="X94" s="226"/>
      <c r="Y94" s="225"/>
      <c r="Z94" s="225"/>
    </row>
    <row r="95" spans="1:26" ht="16.5" hidden="1" thickBot="1" x14ac:dyDescent="0.3">
      <c r="B95" s="385" t="s">
        <v>161</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162</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163</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164</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165</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163</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164</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12">+E$62+E$64</f>
        <v>0</v>
      </c>
      <c r="F103" s="399">
        <f t="shared" si="12"/>
        <v>0</v>
      </c>
      <c r="G103" s="400">
        <f t="shared" si="12"/>
        <v>0</v>
      </c>
      <c r="H103" s="400">
        <f t="shared" si="12"/>
        <v>0</v>
      </c>
      <c r="I103" s="400">
        <f t="shared" si="12"/>
        <v>0</v>
      </c>
      <c r="J103" s="400">
        <f t="shared" si="12"/>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166</v>
      </c>
      <c r="C106" s="412"/>
      <c r="D106" s="412"/>
      <c r="E106" s="413"/>
      <c r="F106" s="413"/>
      <c r="G106" s="414" t="s">
        <v>167</v>
      </c>
      <c r="H106" s="414"/>
      <c r="I106" s="415"/>
      <c r="J106" s="416" t="s">
        <v>168</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169</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170</v>
      </c>
      <c r="C111" s="402"/>
      <c r="D111" s="402"/>
      <c r="E111" s="419"/>
      <c r="F111" s="419"/>
      <c r="G111" s="3"/>
      <c r="H111" s="422" t="s">
        <v>171</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2017-10-11T07:37:59Z</dcterms:modified>
</cp:coreProperties>
</file>