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8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J84" i="1" s="1"/>
  <c r="I85" i="1"/>
  <c r="I84" i="1" s="1"/>
  <c r="H85" i="1"/>
  <c r="G85" i="1"/>
  <c r="F85" i="1" s="1"/>
  <c r="F84" i="1" s="1"/>
  <c r="E85" i="1"/>
  <c r="E84" i="1" s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J75" i="1" s="1"/>
  <c r="I76" i="1"/>
  <c r="I75" i="1" s="1"/>
  <c r="H76" i="1"/>
  <c r="G76" i="1"/>
  <c r="F76" i="1" s="1"/>
  <c r="E76" i="1"/>
  <c r="E75" i="1" s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J66" i="1" s="1"/>
  <c r="I68" i="1"/>
  <c r="H68" i="1"/>
  <c r="G68" i="1"/>
  <c r="F68" i="1" s="1"/>
  <c r="E68" i="1"/>
  <c r="M67" i="1"/>
  <c r="L67" i="1"/>
  <c r="L66" i="1" s="1"/>
  <c r="L64" i="1" s="1"/>
  <c r="K67" i="1"/>
  <c r="K66" i="1" s="1"/>
  <c r="K64" i="1" s="1"/>
  <c r="J67" i="1"/>
  <c r="I67" i="1"/>
  <c r="H67" i="1"/>
  <c r="H66" i="1" s="1"/>
  <c r="H64" i="1" s="1"/>
  <c r="G67" i="1"/>
  <c r="F67" i="1" s="1"/>
  <c r="F66" i="1" s="1"/>
  <c r="E67" i="1"/>
  <c r="M66" i="1"/>
  <c r="M64" i="1" s="1"/>
  <c r="I66" i="1"/>
  <c r="E66" i="1"/>
  <c r="E64" i="1" s="1"/>
  <c r="F65" i="1"/>
  <c r="J61" i="1"/>
  <c r="I61" i="1"/>
  <c r="H61" i="1"/>
  <c r="G61" i="1"/>
  <c r="F61" i="1" s="1"/>
  <c r="E61" i="1"/>
  <c r="J60" i="1"/>
  <c r="I60" i="1"/>
  <c r="H60" i="1"/>
  <c r="G60" i="1"/>
  <c r="F60" i="1"/>
  <c r="E60" i="1"/>
  <c r="F59" i="1"/>
  <c r="J58" i="1"/>
  <c r="I58" i="1"/>
  <c r="H58" i="1"/>
  <c r="F58" i="1" s="1"/>
  <c r="G58" i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J54" i="1" s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H38" i="1" s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I38" i="1" s="1"/>
  <c r="H39" i="1"/>
  <c r="G39" i="1"/>
  <c r="F39" i="1"/>
  <c r="E39" i="1"/>
  <c r="E38" i="1" s="1"/>
  <c r="M38" i="1"/>
  <c r="L38" i="1"/>
  <c r="K38" i="1"/>
  <c r="G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2" i="1" s="1"/>
  <c r="H23" i="1"/>
  <c r="G23" i="1"/>
  <c r="F23" i="1" s="1"/>
  <c r="E23" i="1"/>
  <c r="M22" i="1"/>
  <c r="M62" i="1" s="1"/>
  <c r="M63" i="1" s="1"/>
  <c r="L22" i="1"/>
  <c r="L62" i="1" s="1"/>
  <c r="K22" i="1"/>
  <c r="K62" i="1" s="1"/>
  <c r="J22" i="1"/>
  <c r="J62" i="1" s="1"/>
  <c r="H22" i="1"/>
  <c r="H62" i="1" s="1"/>
  <c r="F15" i="1"/>
  <c r="E15" i="1"/>
  <c r="F13" i="1"/>
  <c r="E13" i="1"/>
  <c r="B13" i="1"/>
  <c r="I11" i="1"/>
  <c r="H11" i="1"/>
  <c r="F11" i="1"/>
  <c r="B11" i="1"/>
  <c r="B8" i="1"/>
  <c r="H103" i="1" l="1"/>
  <c r="H63" i="1"/>
  <c r="E22" i="1"/>
  <c r="E62" i="1" s="1"/>
  <c r="F25" i="1"/>
  <c r="F38" i="1"/>
  <c r="I64" i="1"/>
  <c r="I63" i="1" s="1"/>
  <c r="I103" i="1"/>
  <c r="K63" i="1"/>
  <c r="F22" i="1"/>
  <c r="F62" i="1" s="1"/>
  <c r="F75" i="1"/>
  <c r="F64" i="1" s="1"/>
  <c r="L63" i="1"/>
  <c r="J64" i="1"/>
  <c r="J63" i="1" s="1"/>
  <c r="G25" i="1"/>
  <c r="G22" i="1" s="1"/>
  <c r="G62" i="1" s="1"/>
  <c r="G66" i="1"/>
  <c r="G54" i="1"/>
  <c r="G75" i="1"/>
  <c r="G84" i="1"/>
  <c r="G63" i="1" l="1"/>
  <c r="E103" i="1"/>
  <c r="E63" i="1"/>
  <c r="F63" i="1"/>
  <c r="F103" i="1"/>
  <c r="J103" i="1"/>
  <c r="G64" i="1"/>
  <c r="G103" i="1" s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<sst xmlns="http://schemas.openxmlformats.org/spreadsheetml/2006/main" count="241" uniqueCount="172">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</sst>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8.2017/B1_2017_08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42978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2415501</v>
          </cell>
          <cell r="G75">
            <v>408604</v>
          </cell>
          <cell r="H75">
            <v>1598937</v>
          </cell>
          <cell r="I75">
            <v>5642</v>
          </cell>
          <cell r="J75">
            <v>0</v>
          </cell>
        </row>
        <row r="78">
          <cell r="E78">
            <v>421600</v>
          </cell>
          <cell r="G78">
            <v>142156</v>
          </cell>
          <cell r="I78">
            <v>599</v>
          </cell>
        </row>
        <row r="79">
          <cell r="E79">
            <v>385400</v>
          </cell>
          <cell r="G79">
            <v>265715</v>
          </cell>
          <cell r="I79">
            <v>5043</v>
          </cell>
        </row>
        <row r="90">
          <cell r="E90">
            <v>22417200</v>
          </cell>
          <cell r="G90">
            <v>11440151</v>
          </cell>
          <cell r="H90">
            <v>713512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1971789</v>
          </cell>
          <cell r="H108">
            <v>0</v>
          </cell>
          <cell r="I108">
            <v>314</v>
          </cell>
          <cell r="J108">
            <v>754833</v>
          </cell>
        </row>
        <row r="112">
          <cell r="E112">
            <v>100341</v>
          </cell>
          <cell r="G112">
            <v>15150</v>
          </cell>
          <cell r="H112">
            <v>41973</v>
          </cell>
          <cell r="I112">
            <v>196</v>
          </cell>
          <cell r="J112">
            <v>-756120</v>
          </cell>
        </row>
        <row r="120">
          <cell r="E120">
            <v>0</v>
          </cell>
          <cell r="G120">
            <v>-7651546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887304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36778396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2311</v>
          </cell>
          <cell r="H141">
            <v>-4612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22152053</v>
          </cell>
          <cell r="G186">
            <v>12460912</v>
          </cell>
          <cell r="H186">
            <v>0</v>
          </cell>
          <cell r="I186">
            <v>122577</v>
          </cell>
          <cell r="J186">
            <v>2412241</v>
          </cell>
        </row>
        <row r="189">
          <cell r="E189">
            <v>2092543</v>
          </cell>
          <cell r="G189">
            <v>1407508</v>
          </cell>
          <cell r="H189">
            <v>0</v>
          </cell>
          <cell r="I189">
            <v>13840</v>
          </cell>
          <cell r="J189">
            <v>122278</v>
          </cell>
        </row>
        <row r="195">
          <cell r="E195">
            <v>5855210</v>
          </cell>
          <cell r="G195">
            <v>0</v>
          </cell>
          <cell r="H195">
            <v>0</v>
          </cell>
          <cell r="I195">
            <v>0</v>
          </cell>
          <cell r="J195">
            <v>4010417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20002664</v>
          </cell>
          <cell r="G204">
            <v>10390316</v>
          </cell>
          <cell r="H204">
            <v>-57683</v>
          </cell>
          <cell r="I204">
            <v>782741</v>
          </cell>
          <cell r="J204">
            <v>0</v>
          </cell>
        </row>
        <row r="222">
          <cell r="E222">
            <v>492400</v>
          </cell>
          <cell r="G222">
            <v>258022</v>
          </cell>
          <cell r="H222">
            <v>0</v>
          </cell>
          <cell r="I222">
            <v>9418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6928492</v>
          </cell>
          <cell r="G237">
            <v>5319991</v>
          </cell>
          <cell r="H237">
            <v>1608501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216000000</v>
          </cell>
          <cell r="G265">
            <v>154283598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1346222</v>
          </cell>
          <cell r="G271">
            <v>221898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3726902</v>
          </cell>
          <cell r="G275">
            <v>48115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8858739</v>
          </cell>
          <cell r="G276">
            <v>6088858</v>
          </cell>
          <cell r="H276">
            <v>0</v>
          </cell>
          <cell r="I276">
            <v>402</v>
          </cell>
          <cell r="J276">
            <v>0</v>
          </cell>
        </row>
        <row r="284">
          <cell r="E284">
            <v>374611</v>
          </cell>
          <cell r="G284">
            <v>116521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261944607</v>
          </cell>
          <cell r="G371">
            <v>179259669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12653245</v>
          </cell>
          <cell r="G387">
            <v>16350057</v>
          </cell>
          <cell r="H387">
            <v>0</v>
          </cell>
          <cell r="I387">
            <v>0</v>
          </cell>
          <cell r="J387">
            <v>1287</v>
          </cell>
        </row>
        <row r="392">
          <cell r="E392">
            <v>2952858</v>
          </cell>
          <cell r="G392">
            <v>-3375586</v>
          </cell>
          <cell r="H392">
            <v>0</v>
          </cell>
          <cell r="I392">
            <v>-60618</v>
          </cell>
          <cell r="J392">
            <v>-13361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7047719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5">
          <cell r="E465">
            <v>-62000000</v>
          </cell>
          <cell r="G465">
            <v>-62000000</v>
          </cell>
        </row>
        <row r="466">
          <cell r="E466">
            <v>35000000</v>
          </cell>
          <cell r="G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76">
          <cell r="E476">
            <v>5364109</v>
          </cell>
          <cell r="H476">
            <v>5331751</v>
          </cell>
        </row>
        <row r="489">
          <cell r="E489">
            <v>-23187025</v>
          </cell>
          <cell r="G489">
            <v>-17822916</v>
          </cell>
          <cell r="H489">
            <v>-5364109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-92776</v>
          </cell>
          <cell r="H520">
            <v>299061</v>
          </cell>
          <cell r="I520">
            <v>-24741</v>
          </cell>
          <cell r="J520">
            <v>-19004</v>
          </cell>
        </row>
        <row r="527">
          <cell r="E527">
            <v>0</v>
          </cell>
          <cell r="G527">
            <v>317082</v>
          </cell>
          <cell r="H527">
            <v>0</v>
          </cell>
          <cell r="I527">
            <v>0</v>
          </cell>
          <cell r="J527">
            <v>-469049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57188</v>
          </cell>
          <cell r="H540">
            <v>12</v>
          </cell>
          <cell r="I540">
            <v>0</v>
          </cell>
          <cell r="J540">
            <v>-1369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-4186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-351388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-46013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-72894</v>
          </cell>
          <cell r="J574">
            <v>0</v>
          </cell>
        </row>
        <row r="575">
          <cell r="G575">
            <v>-560515</v>
          </cell>
          <cell r="I575">
            <v>0</v>
          </cell>
        </row>
        <row r="576">
          <cell r="G576">
            <v>0</v>
          </cell>
          <cell r="H576">
            <v>-717</v>
          </cell>
          <cell r="I576">
            <v>-7081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-118963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-1116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-383321</v>
          </cell>
          <cell r="H587">
            <v>-750852</v>
          </cell>
          <cell r="I587">
            <v>1134173</v>
          </cell>
          <cell r="J587">
            <v>0</v>
          </cell>
        </row>
        <row r="590">
          <cell r="E590">
            <v>0</v>
          </cell>
          <cell r="G590">
            <v>289469</v>
          </cell>
          <cell r="H590">
            <v>-750852</v>
          </cell>
          <cell r="I590">
            <v>461383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42989</v>
          </cell>
          <cell r="E601" t="str">
            <v>02 / 9409 533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E15" sqref="E1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42978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55102042</v>
      </c>
      <c r="F22" s="110">
        <f t="shared" si="0"/>
        <v>46206834</v>
      </c>
      <c r="G22" s="111">
        <f t="shared" si="0"/>
        <v>43852159</v>
      </c>
      <c r="H22" s="112">
        <f t="shared" si="0"/>
        <v>2349810</v>
      </c>
      <c r="I22" s="112">
        <f t="shared" si="0"/>
        <v>6152</v>
      </c>
      <c r="J22" s="113">
        <f t="shared" si="0"/>
        <v>-1287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55102042</v>
      </c>
      <c r="F25" s="135">
        <f>+F26+F30+F31+F32+F33</f>
        <v>46209135</v>
      </c>
      <c r="G25" s="136">
        <f t="shared" ref="G25:M25" si="2">+G26+G30+G31+G32+G33</f>
        <v>43849848</v>
      </c>
      <c r="H25" s="137">
        <f>+H26+H30+H31+H32+H33</f>
        <v>2354422</v>
      </c>
      <c r="I25" s="137">
        <f>+I26+I30+I31+I32+I33</f>
        <v>6152</v>
      </c>
      <c r="J25" s="138">
        <f>+J26+J30+J31+J32+J33</f>
        <v>-1287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2415501</v>
      </c>
      <c r="F26" s="141">
        <f t="shared" si="1"/>
        <v>2013183</v>
      </c>
      <c r="G26" s="142">
        <f>[1]OTCHET!G75</f>
        <v>408604</v>
      </c>
      <c r="H26" s="143">
        <f>[1]OTCHET!H75</f>
        <v>1598937</v>
      </c>
      <c r="I26" s="143">
        <f>[1]OTCHET!I75</f>
        <v>5642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421600</v>
      </c>
      <c r="F28" s="156">
        <f t="shared" si="1"/>
        <v>142755</v>
      </c>
      <c r="G28" s="157">
        <f>[1]OTCHET!G78</f>
        <v>142156</v>
      </c>
      <c r="H28" s="158">
        <f>[1]OTCHET!H78</f>
        <v>0</v>
      </c>
      <c r="I28" s="158">
        <f>[1]OTCHET!I78</f>
        <v>599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385400</v>
      </c>
      <c r="F29" s="164">
        <f t="shared" si="1"/>
        <v>270758</v>
      </c>
      <c r="G29" s="165">
        <f>+[1]OTCHET!G79+[1]OTCHET!G80</f>
        <v>265715</v>
      </c>
      <c r="H29" s="166">
        <f>+[1]OTCHET!H79+[1]OTCHET!H80</f>
        <v>0</v>
      </c>
      <c r="I29" s="166">
        <f>+[1]OTCHET!I79+[1]OTCHET!I80</f>
        <v>5043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12153663</v>
      </c>
      <c r="G30" s="171">
        <f>[1]OTCHET!G90+[1]OTCHET!G93+[1]OTCHET!G94</f>
        <v>11440151</v>
      </c>
      <c r="H30" s="172">
        <f>[1]OTCHET!H90+[1]OTCHET!H93+[1]OTCHET!H94</f>
        <v>713512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2726936</v>
      </c>
      <c r="G31" s="177">
        <f>[1]OTCHET!G108</f>
        <v>1971789</v>
      </c>
      <c r="H31" s="178">
        <f>[1]OTCHET!H108</f>
        <v>0</v>
      </c>
      <c r="I31" s="178">
        <f>[1]OTCHET!I108</f>
        <v>314</v>
      </c>
      <c r="J31" s="179">
        <f>[1]OTCHET!J108</f>
        <v>754833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25100341</v>
      </c>
      <c r="F32" s="176">
        <f t="shared" si="1"/>
        <v>28428049</v>
      </c>
      <c r="G32" s="177">
        <f>[1]OTCHET!G112+[1]OTCHET!G120+[1]OTCHET!G136+[1]OTCHET!G137</f>
        <v>29142000</v>
      </c>
      <c r="H32" s="178">
        <f>[1]OTCHET!H112+[1]OTCHET!H120+[1]OTCHET!H136+[1]OTCHET!H137</f>
        <v>41973</v>
      </c>
      <c r="I32" s="178">
        <f>[1]OTCHET!I112+[1]OTCHET!I120+[1]OTCHET!I136+[1]OTCHET!I137</f>
        <v>196</v>
      </c>
      <c r="J32" s="179">
        <f>[1]OTCHET!J112+[1]OTCHET!J120+[1]OTCHET!J136+[1]OTCHET!J137</f>
        <v>-756120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887304</v>
      </c>
      <c r="G33" s="129">
        <f>[1]OTCHET!G124</f>
        <v>887304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-2301</v>
      </c>
      <c r="G37" s="208">
        <f>[1]OTCHET!G141+[1]OTCHET!G150+[1]OTCHET!G159</f>
        <v>2311</v>
      </c>
      <c r="H37" s="209">
        <f>[1]OTCHET!H141+[1]OTCHET!H150+[1]OTCHET!H159</f>
        <v>-4612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287829836</v>
      </c>
      <c r="F38" s="217">
        <f t="shared" si="3"/>
        <v>199620471</v>
      </c>
      <c r="G38" s="218">
        <f t="shared" si="3"/>
        <v>190595739</v>
      </c>
      <c r="H38" s="219">
        <f t="shared" si="3"/>
        <v>1550818</v>
      </c>
      <c r="I38" s="219">
        <f t="shared" si="3"/>
        <v>928978</v>
      </c>
      <c r="J38" s="220">
        <f t="shared" si="3"/>
        <v>6544936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22152053</v>
      </c>
      <c r="F39" s="119">
        <f t="shared" si="1"/>
        <v>14995730</v>
      </c>
      <c r="G39" s="120">
        <f>[1]OTCHET!G186</f>
        <v>12460912</v>
      </c>
      <c r="H39" s="121">
        <f>[1]OTCHET!H186</f>
        <v>0</v>
      </c>
      <c r="I39" s="121">
        <f>[1]OTCHET!I186</f>
        <v>122577</v>
      </c>
      <c r="J39" s="122">
        <f>[1]OTCHET!J186</f>
        <v>2412241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2092543</v>
      </c>
      <c r="F40" s="176">
        <f t="shared" si="1"/>
        <v>1543626</v>
      </c>
      <c r="G40" s="177">
        <f>[1]OTCHET!G189</f>
        <v>1407508</v>
      </c>
      <c r="H40" s="178">
        <f>[1]OTCHET!H189</f>
        <v>0</v>
      </c>
      <c r="I40" s="178">
        <f>[1]OTCHET!I189</f>
        <v>13840</v>
      </c>
      <c r="J40" s="179">
        <f>[1]OTCHET!J189</f>
        <v>122278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5855210</v>
      </c>
      <c r="F41" s="176">
        <f t="shared" si="1"/>
        <v>4010417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4010417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21841286</v>
      </c>
      <c r="F42" s="176">
        <f t="shared" si="1"/>
        <v>11604712</v>
      </c>
      <c r="G42" s="177">
        <f>+[1]OTCHET!G204+[1]OTCHET!G222+[1]OTCHET!G271</f>
        <v>10870236</v>
      </c>
      <c r="H42" s="178">
        <f>+[1]OTCHET!H204+[1]OTCHET!H222+[1]OTCHET!H271</f>
        <v>-57683</v>
      </c>
      <c r="I42" s="178">
        <f>+[1]OTCHET!I204+[1]OTCHET!I222+[1]OTCHET!I271</f>
        <v>792159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6928492</v>
      </c>
      <c r="F43" s="128">
        <f t="shared" si="1"/>
        <v>6928492</v>
      </c>
      <c r="G43" s="129">
        <f>+[1]OTCHET!G226+[1]OTCHET!G232+[1]OTCHET!G235+[1]OTCHET!G236+[1]OTCHET!G237+[1]OTCHET!G238+[1]OTCHET!G239</f>
        <v>5319991</v>
      </c>
      <c r="H43" s="130">
        <f>+[1]OTCHET!H226+[1]OTCHET!H232+[1]OTCHET!H235+[1]OTCHET!H236+[1]OTCHET!H237+[1]OTCHET!H238+[1]OTCHET!H239</f>
        <v>1608501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6928492</v>
      </c>
      <c r="F44" s="233">
        <f t="shared" si="1"/>
        <v>6928492</v>
      </c>
      <c r="G44" s="234">
        <f>+[1]OTCHET!G235+[1]OTCHET!G236+[1]OTCHET!G237+[1]OTCHET!G238+[1]OTCHET!G242+[1]OTCHET!G243+[1]OTCHET!G247</f>
        <v>5319991</v>
      </c>
      <c r="H44" s="235">
        <f>+[1]OTCHET!H235+[1]OTCHET!H236+[1]OTCHET!H237+[1]OTCHET!H238+[1]OTCHET!H242+[1]OTCHET!H243+[1]OTCHET!H247</f>
        <v>1608501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216000000</v>
      </c>
      <c r="F47" s="176">
        <f t="shared" si="1"/>
        <v>154283598</v>
      </c>
      <c r="G47" s="177">
        <f>+[1]OTCHET!G265+[1]OTCHET!G269+[1]OTCHET!G270+[1]OTCHET!G273</f>
        <v>154283598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12960252</v>
      </c>
      <c r="F48" s="176">
        <f t="shared" si="1"/>
        <v>6253896</v>
      </c>
      <c r="G48" s="177">
        <f>[1]OTCHET!G275+[1]OTCHET!G276+[1]OTCHET!G284+[1]OTCHET!G287</f>
        <v>6253494</v>
      </c>
      <c r="H48" s="178">
        <f>[1]OTCHET!H275+[1]OTCHET!H276+[1]OTCHET!H284+[1]OTCHET!H287</f>
        <v>0</v>
      </c>
      <c r="I48" s="178">
        <f>[1]OTCHET!I275+[1]OTCHET!I276+[1]OTCHET!I284+[1]OTCHET!I287</f>
        <v>402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277550710</v>
      </c>
      <c r="F54" s="275">
        <f t="shared" si="4"/>
        <v>199209167</v>
      </c>
      <c r="G54" s="276">
        <f t="shared" si="4"/>
        <v>192234140</v>
      </c>
      <c r="H54" s="277">
        <f t="shared" si="4"/>
        <v>0</v>
      </c>
      <c r="I54" s="278">
        <f t="shared" si="4"/>
        <v>-60618</v>
      </c>
      <c r="J54" s="279">
        <f t="shared" si="4"/>
        <v>7035645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261944607</v>
      </c>
      <c r="F55" s="281">
        <f t="shared" si="1"/>
        <v>179259669</v>
      </c>
      <c r="G55" s="282">
        <f>+[1]OTCHET!G357+[1]OTCHET!G371+[1]OTCHET!G384</f>
        <v>179259669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15606103</v>
      </c>
      <c r="F56" s="286">
        <f t="shared" si="1"/>
        <v>12901779</v>
      </c>
      <c r="G56" s="287">
        <f>+[1]OTCHET!G379+[1]OTCHET!G387+[1]OTCHET!G392+[1]OTCHET!G395+[1]OTCHET!G398+[1]OTCHET!G401+[1]OTCHET!G402+[1]OTCHET!G405+[1]OTCHET!G418+[1]OTCHET!G419+[1]OTCHET!G420+[1]OTCHET!G421+[1]OTCHET!G422</f>
        <v>12974471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-60618</v>
      </c>
      <c r="J56" s="289">
        <f>+[1]OTCHET!J379+[1]OTCHET!J387+[1]OTCHET!J392+[1]OTCHET!J395+[1]OTCHET!J398+[1]OTCHET!J401+[1]OTCHET!J402+[1]OTCHET!J405+[1]OTCHET!J418+[1]OTCHET!J419+[1]OTCHET!J420+[1]OTCHET!J421+[1]OTCHET!J422</f>
        <v>-12074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7047719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7047719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44822916</v>
      </c>
      <c r="F62" s="318">
        <f t="shared" si="5"/>
        <v>45795530</v>
      </c>
      <c r="G62" s="319">
        <f t="shared" si="5"/>
        <v>45490560</v>
      </c>
      <c r="H62" s="320">
        <f t="shared" si="5"/>
        <v>798992</v>
      </c>
      <c r="I62" s="320">
        <f t="shared" si="5"/>
        <v>-983444</v>
      </c>
      <c r="J62" s="321">
        <f t="shared" si="5"/>
        <v>489422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-44822916</v>
      </c>
      <c r="F64" s="330">
        <f>SUM(+F66+F74+F75+F82+F83+F84+F87+F88+F89+F90+F91+F92+F93)</f>
        <v>-45795530</v>
      </c>
      <c r="G64" s="331">
        <f t="shared" ref="G64:L64" si="7">SUM(+G66+G74+G75+G82+G83+G84+G87+G88+G89+G90+G91+G92+G93)</f>
        <v>-45490560</v>
      </c>
      <c r="H64" s="332">
        <f>SUM(+H66+H74+H75+H82+H83+H84+H87+H88+H89+H90+H91+H92+H93)</f>
        <v>-798992</v>
      </c>
      <c r="I64" s="332">
        <f>SUM(+I66+I74+I75+I82+I83+I84+I87+I88+I89+I90+I91+I92+I93)</f>
        <v>983444</v>
      </c>
      <c r="J64" s="333">
        <f>SUM(+J66+J74+J75+J82+J83+J84+J87+J88+J89+J90+J91+J92+J93)</f>
        <v>-489422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-23187025</v>
      </c>
      <c r="F66" s="291">
        <f>SUM(F67:F73)</f>
        <v>-23290779</v>
      </c>
      <c r="G66" s="292">
        <f t="shared" ref="G66:M66" si="8">SUM(G67:G73)</f>
        <v>-17822916</v>
      </c>
      <c r="H66" s="293">
        <f>SUM(H67:H73)</f>
        <v>-5467863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-23187025</v>
      </c>
      <c r="F68" s="357">
        <f t="shared" si="1"/>
        <v>-23187025</v>
      </c>
      <c r="G68" s="358">
        <f>+[1]OTCHET!G480+[1]OTCHET!G481+[1]OTCHET!G484+[1]OTCHET!G485+[1]OTCHET!G488+[1]OTCHET!G489+[1]OTCHET!G490+[1]OTCHET!G492</f>
        <v>-17822916</v>
      </c>
      <c r="H68" s="359">
        <f>+[1]OTCHET!H480+[1]OTCHET!H481+[1]OTCHET!H484+[1]OTCHET!H485+[1]OTCHET!H488+[1]OTCHET!H489+[1]OTCHET!H490+[1]OTCHET!H492</f>
        <v>-5364109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-118963</v>
      </c>
      <c r="G73" s="365">
        <f>+[1]OTCHET!G579+[1]OTCHET!G580+[1]OTCHET!G581</f>
        <v>0</v>
      </c>
      <c r="H73" s="366">
        <f>+[1]OTCHET!H579+[1]OTCHET!H580+[1]OTCHET!H581</f>
        <v>-118963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-21635891</v>
      </c>
      <c r="F75" s="291">
        <f>SUM(F76:F81)</f>
        <v>-21668249</v>
      </c>
      <c r="G75" s="292">
        <f t="shared" ref="G75:M75" si="9">SUM(G76:G81)</f>
        <v>-27000000</v>
      </c>
      <c r="H75" s="293">
        <f>SUM(H76:H81)</f>
        <v>5331751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-62000000</v>
      </c>
      <c r="F76" s="349">
        <f t="shared" si="1"/>
        <v>-62000000</v>
      </c>
      <c r="G76" s="350">
        <f>+[1]OTCHET!G462+[1]OTCHET!G465</f>
        <v>-62000000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35000000</v>
      </c>
      <c r="G77" s="358">
        <f>+[1]OTCHET!G463+[1]OTCHET!G466</f>
        <v>35000000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5364109</v>
      </c>
      <c r="F81" s="364">
        <f t="shared" si="1"/>
        <v>5331751</v>
      </c>
      <c r="G81" s="365">
        <f>+[1]OTCHET!G476</f>
        <v>0</v>
      </c>
      <c r="H81" s="366">
        <f>+[1]OTCHET!H476</f>
        <v>5331751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218371</v>
      </c>
      <c r="G84" s="292">
        <f t="shared" ref="G84:M84" si="10">+G85+G86</f>
        <v>-35588</v>
      </c>
      <c r="H84" s="293">
        <f>+H85+H86</f>
        <v>299073</v>
      </c>
      <c r="I84" s="293">
        <f>+I85+I86</f>
        <v>-24741</v>
      </c>
      <c r="J84" s="294">
        <f>+J85+J86</f>
        <v>-20373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218371</v>
      </c>
      <c r="G86" s="365">
        <f>+[1]OTCHET!G517+[1]OTCHET!G520+[1]OTCHET!G540</f>
        <v>-35588</v>
      </c>
      <c r="H86" s="366">
        <f>+[1]OTCHET!H517+[1]OTCHET!H520+[1]OTCHET!H540</f>
        <v>299073</v>
      </c>
      <c r="I86" s="366">
        <f>+[1]OTCHET!I517+[1]OTCHET!I520+[1]OTCHET!I540</f>
        <v>-24741</v>
      </c>
      <c r="J86" s="367">
        <f>+[1]OTCHET!J517+[1]OTCHET!J520+[1]OTCHET!J540</f>
        <v>-20373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-151967</v>
      </c>
      <c r="G87" s="282">
        <f>[1]OTCHET!G527</f>
        <v>317082</v>
      </c>
      <c r="H87" s="283">
        <f>[1]OTCHET!H527</f>
        <v>0</v>
      </c>
      <c r="I87" s="283">
        <f>[1]OTCHET!I527</f>
        <v>0</v>
      </c>
      <c r="J87" s="284">
        <f>[1]OTCHET!J527</f>
        <v>-469049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-1034996</v>
      </c>
      <c r="G89" s="177">
        <f>+[1]OTCHET!G569+[1]OTCHET!G570+[1]OTCHET!G571+[1]OTCHET!G572+[1]OTCHET!G573+[1]OTCHET!G574+[1]OTCHET!G575</f>
        <v>-564701</v>
      </c>
      <c r="H89" s="178">
        <f>+[1]OTCHET!H569+[1]OTCHET!H570+[1]OTCHET!H571+[1]OTCHET!H572+[1]OTCHET!H573+[1]OTCHET!H574+[1]OTCHET!H575</f>
        <v>-351388</v>
      </c>
      <c r="I89" s="178">
        <f>+[1]OTCHET!I569+[1]OTCHET!I570+[1]OTCHET!I571+[1]OTCHET!I572+[1]OTCHET!I573+[1]OTCHET!I574+[1]OTCHET!I575</f>
        <v>-118907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-7798</v>
      </c>
      <c r="G90" s="177">
        <f>+[1]OTCHET!G576</f>
        <v>0</v>
      </c>
      <c r="H90" s="178">
        <f>+[1]OTCHET!H576</f>
        <v>-717</v>
      </c>
      <c r="I90" s="178">
        <f>+[1]OTCHET!I576</f>
        <v>-7081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-1116</v>
      </c>
      <c r="G92" s="177">
        <f>+[1]OTCHET!G585+[1]OTCHET!G586</f>
        <v>-1116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-383321</v>
      </c>
      <c r="H93" s="130">
        <f>[1]OTCHET!H587</f>
        <v>-750852</v>
      </c>
      <c r="I93" s="130">
        <f>[1]OTCHET!I587</f>
        <v>1134173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289469</v>
      </c>
      <c r="H94" s="380">
        <f>+[1]OTCHET!H590</f>
        <v>-750852</v>
      </c>
      <c r="I94" s="380">
        <f>+[1]OTCHET!I590</f>
        <v>461383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42989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2017-09-14T06:49:19Z</dcterms:created>
  <dcterms:modified xsi:type="dcterms:W3CDTF">2017-09-14T06:49:38Z</dcterms:modified>
</cp:coreProperties>
</file>