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05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J84" i="1" s="1"/>
  <c r="I85" i="1"/>
  <c r="H85" i="1"/>
  <c r="G85" i="1"/>
  <c r="F85" i="1" s="1"/>
  <c r="F84" i="1" s="1"/>
  <c r="E85" i="1"/>
  <c r="M84" i="1"/>
  <c r="L84" i="1"/>
  <c r="K84" i="1"/>
  <c r="H84" i="1"/>
  <c r="J83" i="1"/>
  <c r="I83" i="1"/>
  <c r="H83" i="1"/>
  <c r="G83" i="1"/>
  <c r="F83" i="1"/>
  <c r="E83" i="1"/>
  <c r="J82" i="1"/>
  <c r="I82" i="1"/>
  <c r="H82" i="1"/>
  <c r="G82" i="1"/>
  <c r="F82" i="1" s="1"/>
  <c r="E82" i="1"/>
  <c r="J81" i="1"/>
  <c r="I81" i="1"/>
  <c r="H81" i="1"/>
  <c r="G81" i="1"/>
  <c r="F81" i="1"/>
  <c r="E81" i="1"/>
  <c r="J80" i="1"/>
  <c r="I80" i="1"/>
  <c r="H80" i="1"/>
  <c r="G80" i="1"/>
  <c r="F80" i="1" s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J75" i="1" s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H74" i="1"/>
  <c r="F74" i="1" s="1"/>
  <c r="G74" i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E66" i="1"/>
  <c r="E64" i="1" s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J38" i="1" s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G40" i="1"/>
  <c r="F40" i="1" s="1"/>
  <c r="E40" i="1"/>
  <c r="J39" i="1"/>
  <c r="I39" i="1"/>
  <c r="H39" i="1"/>
  <c r="G39" i="1"/>
  <c r="F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F25" i="1" s="1"/>
  <c r="E26" i="1"/>
  <c r="E25" i="1" s="1"/>
  <c r="M25" i="1"/>
  <c r="L25" i="1"/>
  <c r="K25" i="1"/>
  <c r="J25" i="1"/>
  <c r="H25" i="1"/>
  <c r="F24" i="1"/>
  <c r="J23" i="1"/>
  <c r="I23" i="1"/>
  <c r="H23" i="1"/>
  <c r="G23" i="1"/>
  <c r="F23" i="1" s="1"/>
  <c r="E23" i="1"/>
  <c r="E22" i="1" s="1"/>
  <c r="E62" i="1" s="1"/>
  <c r="M22" i="1"/>
  <c r="M62" i="1" s="1"/>
  <c r="M63" i="1" s="1"/>
  <c r="L22" i="1"/>
  <c r="L62" i="1" s="1"/>
  <c r="L63" i="1" s="1"/>
  <c r="K22" i="1"/>
  <c r="K62" i="1" s="1"/>
  <c r="K63" i="1" s="1"/>
  <c r="J22" i="1"/>
  <c r="J62" i="1" s="1"/>
  <c r="H22" i="1"/>
  <c r="F15" i="1"/>
  <c r="E15" i="1"/>
  <c r="F13" i="1"/>
  <c r="E13" i="1"/>
  <c r="B13" i="1"/>
  <c r="I11" i="1"/>
  <c r="H11" i="1"/>
  <c r="F11" i="1"/>
  <c r="B11" i="1"/>
  <c r="B8" i="1"/>
  <c r="J63" i="1" l="1"/>
  <c r="J103" i="1"/>
  <c r="E103" i="1"/>
  <c r="E63" i="1"/>
  <c r="F22" i="1"/>
  <c r="F38" i="1"/>
  <c r="I64" i="1"/>
  <c r="J64" i="1"/>
  <c r="F75" i="1"/>
  <c r="H62" i="1"/>
  <c r="I22" i="1"/>
  <c r="I62" i="1" s="1"/>
  <c r="F54" i="1"/>
  <c r="G25" i="1"/>
  <c r="G22" i="1" s="1"/>
  <c r="G62" i="1" s="1"/>
  <c r="G66" i="1"/>
  <c r="F67" i="1"/>
  <c r="F66" i="1" s="1"/>
  <c r="G54" i="1"/>
  <c r="G75" i="1"/>
  <c r="G84" i="1"/>
  <c r="G64" i="1" l="1"/>
  <c r="G63" i="1" s="1"/>
  <c r="H103" i="1"/>
  <c r="H63" i="1"/>
  <c r="G103" i="1"/>
  <c r="F62" i="1"/>
  <c r="F64" i="1"/>
  <c r="I103" i="1"/>
  <c r="I63" i="1"/>
  <c r="F103" i="1" l="1"/>
  <c r="F63" i="1"/>
  <c r="B63" i="1" l="1"/>
  <c r="B103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<sst xmlns="http://schemas.openxmlformats.org/spreadsheetml/2006/main" count="241" uniqueCount="172">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</sst>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05.2017/B1_2017_05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 АТРАНСПОРТА, ИНФОРМАЦИОННИТЕ ТЕХНОЛОГИИ И СЪОБЩЕНИЯТА</v>
          </cell>
          <cell r="F9">
            <v>42886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0"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728700</v>
          </cell>
        </row>
        <row r="189">
          <cell r="E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20799</v>
          </cell>
        </row>
        <row r="195"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196351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1141447</v>
          </cell>
        </row>
        <row r="222">
          <cell r="E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1933148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92"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-126510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3990930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156025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90">
          <cell r="E590">
            <v>0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Галя Димитрова</v>
          </cell>
          <cell r="G599" t="str">
            <v>Иван Марков</v>
          </cell>
        </row>
        <row r="601">
          <cell r="B601">
            <v>42894</v>
          </cell>
          <cell r="E601" t="str">
            <v>02/9409 576</v>
          </cell>
          <cell r="H601" t="str">
            <v>dblagoeva@mtitc.government.bg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F20" sqref="F2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 АТРАНСПОРТА,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42886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0</v>
      </c>
      <c r="F32" s="176">
        <f t="shared" si="1"/>
        <v>0</v>
      </c>
      <c r="G32" s="177">
        <f>[1]OTCHET!G112+[1]OTCHET!G120+[1]OTCHET!G136+[1]OTCHET!G137</f>
        <v>0</v>
      </c>
      <c r="H32" s="178">
        <f>[1]OTCHET!H112+[1]OTCHET!H120+[1]OTCHET!H136+[1]OTCHET!H137</f>
        <v>0</v>
      </c>
      <c r="I32" s="178">
        <f>[1]OTCHET!I112+[1]OTCHET!I120+[1]OTCHET!I136+[1]OTCHET!I137</f>
        <v>0</v>
      </c>
      <c r="J32" s="179">
        <f>[1]OTCHET!J112+[1]OTCHET!J120+[1]OTCHET!J136+[1]OTCHET!J137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0</v>
      </c>
      <c r="G33" s="129">
        <f>[1]OTCHET!G124</f>
        <v>0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0</v>
      </c>
      <c r="G37" s="208">
        <f>[1]OTCHET!G141+[1]OTCHET!G150+[1]OTCHET!G159</f>
        <v>0</v>
      </c>
      <c r="H37" s="209">
        <f>[1]OTCHET!H141+[1]OTCHET!H150+[1]OTCHET!H159</f>
        <v>0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0</v>
      </c>
      <c r="F38" s="217">
        <f t="shared" si="3"/>
        <v>4020445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4020445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0</v>
      </c>
      <c r="F39" s="119">
        <f t="shared" si="1"/>
        <v>728700</v>
      </c>
      <c r="G39" s="120">
        <f>[1]OTCHET!G186</f>
        <v>0</v>
      </c>
      <c r="H39" s="121">
        <f>[1]OTCHET!H186</f>
        <v>0</v>
      </c>
      <c r="I39" s="121">
        <f>[1]OTCHET!I186</f>
        <v>0</v>
      </c>
      <c r="J39" s="122">
        <f>[1]OTCHET!J186</f>
        <v>728700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0</v>
      </c>
      <c r="F40" s="176">
        <f t="shared" si="1"/>
        <v>20799</v>
      </c>
      <c r="G40" s="177">
        <f>[1]OTCHET!G189</f>
        <v>0</v>
      </c>
      <c r="H40" s="178">
        <f>[1]OTCHET!H189</f>
        <v>0</v>
      </c>
      <c r="I40" s="178">
        <f>[1]OTCHET!I189</f>
        <v>0</v>
      </c>
      <c r="J40" s="179">
        <f>[1]OTCHET!J189</f>
        <v>20799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0</v>
      </c>
      <c r="F41" s="176">
        <f t="shared" si="1"/>
        <v>196351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196351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0</v>
      </c>
      <c r="F42" s="176">
        <f t="shared" si="1"/>
        <v>1141447</v>
      </c>
      <c r="G42" s="177">
        <f>+[1]OTCHET!G204+[1]OTCHET!G222+[1]OTCHET!G271</f>
        <v>0</v>
      </c>
      <c r="H42" s="178">
        <f>+[1]OTCHET!H204+[1]OTCHET!H222+[1]OTCHET!H271</f>
        <v>0</v>
      </c>
      <c r="I42" s="178">
        <f>+[1]OTCHET!I204+[1]OTCHET!I222+[1]OTCHET!I271</f>
        <v>0</v>
      </c>
      <c r="J42" s="179">
        <f>+[1]OTCHET!J204+[1]OTCHET!J222+[1]OTCHET!J271</f>
        <v>1141447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0</v>
      </c>
      <c r="F43" s="128">
        <f t="shared" si="1"/>
        <v>0</v>
      </c>
      <c r="G43" s="129">
        <f>+[1]OTCHET!G226+[1]OTCHET!G232+[1]OTCHET!G235+[1]OTCHET!G236+[1]OTCHET!G237+[1]OTCHET!G238+[1]OTCHET!G239</f>
        <v>0</v>
      </c>
      <c r="H43" s="130">
        <f>+[1]OTCHET!H226+[1]OTCHET!H232+[1]OTCHET!H235+[1]OTCHET!H236+[1]OTCHET!H237+[1]OTCHET!H238+[1]OTCHET!H239</f>
        <v>0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0</v>
      </c>
      <c r="F44" s="233">
        <f t="shared" si="1"/>
        <v>0</v>
      </c>
      <c r="G44" s="234">
        <f>+[1]OTCHET!G235+[1]OTCHET!G236+[1]OTCHET!G237+[1]OTCHET!G238+[1]OTCHET!G242+[1]OTCHET!G243+[1]OTCHET!G247</f>
        <v>0</v>
      </c>
      <c r="H44" s="235">
        <f>+[1]OTCHET!H235+[1]OTCHET!H236+[1]OTCHET!H237+[1]OTCHET!H238+[1]OTCHET!H242+[1]OTCHET!H243+[1]OTCHET!H247</f>
        <v>0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0</v>
      </c>
      <c r="F47" s="176">
        <f t="shared" si="1"/>
        <v>0</v>
      </c>
      <c r="G47" s="177">
        <f>+[1]OTCHET!G265+[1]OTCHET!G269+[1]OTCHET!G270+[1]OTCHET!G273</f>
        <v>0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0</v>
      </c>
      <c r="F48" s="176">
        <f t="shared" si="1"/>
        <v>1933148</v>
      </c>
      <c r="G48" s="177">
        <f>[1]OTCHET!G275+[1]OTCHET!G276+[1]OTCHET!G284+[1]OTCHET!G287</f>
        <v>0</v>
      </c>
      <c r="H48" s="178">
        <f>[1]OTCHET!H275+[1]OTCHET!H276+[1]OTCHET!H284+[1]OTCHET!H287</f>
        <v>0</v>
      </c>
      <c r="I48" s="178">
        <f>[1]OTCHET!I275+[1]OTCHET!I276+[1]OTCHET!I284+[1]OTCHET!I287</f>
        <v>0</v>
      </c>
      <c r="J48" s="179">
        <f>[1]OTCHET!J275+[1]OTCHET!J276+[1]OTCHET!J284+[1]OTCHET!J287</f>
        <v>1933148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0</v>
      </c>
      <c r="F49" s="176">
        <f t="shared" si="1"/>
        <v>0</v>
      </c>
      <c r="G49" s="177">
        <f>+[1]OTCHET!G288+[1]OTCHET!G274</f>
        <v>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0</v>
      </c>
      <c r="F54" s="275">
        <f t="shared" si="4"/>
        <v>3864420</v>
      </c>
      <c r="G54" s="276">
        <f t="shared" si="4"/>
        <v>0</v>
      </c>
      <c r="H54" s="277">
        <f t="shared" si="4"/>
        <v>0</v>
      </c>
      <c r="I54" s="278">
        <f t="shared" si="4"/>
        <v>0</v>
      </c>
      <c r="J54" s="279">
        <f t="shared" si="4"/>
        <v>3864420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0</v>
      </c>
      <c r="F55" s="281">
        <f t="shared" si="1"/>
        <v>0</v>
      </c>
      <c r="G55" s="282">
        <f>+[1]OTCHET!G357+[1]OTCHET!G371+[1]OTCHET!G384</f>
        <v>0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0</v>
      </c>
      <c r="F56" s="286">
        <f t="shared" si="1"/>
        <v>3864420</v>
      </c>
      <c r="G56" s="287">
        <f>+[1]OTCHET!G379+[1]OTCHET!G387+[1]OTCHET!G392+[1]OTCHET!G395+[1]OTCHET!G398+[1]OTCHET!G401+[1]OTCHET!G402+[1]OTCHET!G405+[1]OTCHET!G418+[1]OTCHET!G419+[1]OTCHET!G420+[1]OTCHET!G421+[1]OTCHET!G422</f>
        <v>0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0</v>
      </c>
      <c r="J56" s="289">
        <f>+[1]OTCHET!J379+[1]OTCHET!J387+[1]OTCHET!J392+[1]OTCHET!J395+[1]OTCHET!J398+[1]OTCHET!J401+[1]OTCHET!J402+[1]OTCHET!J405+[1]OTCHET!J418+[1]OTCHET!J419+[1]OTCHET!J420+[1]OTCHET!J421+[1]OTCHET!J422</f>
        <v>3864420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0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0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0</v>
      </c>
      <c r="F62" s="318">
        <f t="shared" si="5"/>
        <v>-156025</v>
      </c>
      <c r="G62" s="319">
        <f t="shared" si="5"/>
        <v>0</v>
      </c>
      <c r="H62" s="320">
        <f t="shared" si="5"/>
        <v>0</v>
      </c>
      <c r="I62" s="320">
        <f t="shared" si="5"/>
        <v>0</v>
      </c>
      <c r="J62" s="321">
        <f t="shared" si="5"/>
        <v>-156025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0</v>
      </c>
      <c r="F64" s="330">
        <f>SUM(+F66+F74+F75+F82+F83+F84+F87+F88+F89+F90+F91+F92+F93)</f>
        <v>156025</v>
      </c>
      <c r="G64" s="331">
        <f t="shared" ref="G64:L64" si="7">SUM(+G66+G74+G75+G82+G83+G84+G87+G88+G89+G90+G91+G92+G93)</f>
        <v>0</v>
      </c>
      <c r="H64" s="332">
        <f>SUM(+H66+H74+H75+H82+H83+H84+H87+H88+H89+H90+H91+H92+H93)</f>
        <v>0</v>
      </c>
      <c r="I64" s="332">
        <f>SUM(+I66+I74+I75+I82+I83+I84+I87+I88+I89+I90+I91+I92+I93)</f>
        <v>0</v>
      </c>
      <c r="J64" s="333">
        <f>SUM(+J66+J74+J75+J82+J83+J84+J87+J88+J89+J90+J91+J92+J93)</f>
        <v>156025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0</v>
      </c>
      <c r="F66" s="291">
        <f>SUM(F67:F73)</f>
        <v>0</v>
      </c>
      <c r="G66" s="292">
        <f t="shared" ref="G66:M66" si="8">SUM(G67:G73)</f>
        <v>0</v>
      </c>
      <c r="H66" s="293">
        <f>SUM(H67:H73)</f>
        <v>0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0</v>
      </c>
      <c r="F68" s="357">
        <f t="shared" si="1"/>
        <v>0</v>
      </c>
      <c r="G68" s="358">
        <f>+[1]OTCHET!G480+[1]OTCHET!G481+[1]OTCHET!G484+[1]OTCHET!G485+[1]OTCHET!G488+[1]OTCHET!G489+[1]OTCHET!G490+[1]OTCHET!G492</f>
        <v>0</v>
      </c>
      <c r="H68" s="359">
        <f>+[1]OTCHET!H480+[1]OTCHET!H481+[1]OTCHET!H484+[1]OTCHET!H485+[1]OTCHET!H488+[1]OTCHET!H489+[1]OTCHET!H490+[1]OTCHET!H492</f>
        <v>0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0</v>
      </c>
      <c r="G72" s="358">
        <f>+[1]OTCHET!G577+[1]OTCHET!G578</f>
        <v>0</v>
      </c>
      <c r="H72" s="359">
        <f>+[1]OTCHET!H577+[1]OTCHET!H578</f>
        <v>0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0</v>
      </c>
      <c r="G73" s="365">
        <f>+[1]OTCHET!G579+[1]OTCHET!G580+[1]OTCHET!G581</f>
        <v>0</v>
      </c>
      <c r="H73" s="366">
        <f>+[1]OTCHET!H579+[1]OTCHET!H580+[1]OTCHET!H581</f>
        <v>0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0</v>
      </c>
      <c r="F75" s="291">
        <f>SUM(F76:F81)</f>
        <v>0</v>
      </c>
      <c r="G75" s="292">
        <f t="shared" ref="G75:M75" si="9">SUM(G76:G81)</f>
        <v>0</v>
      </c>
      <c r="H75" s="293">
        <f>SUM(H76:H81)</f>
        <v>0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0</v>
      </c>
      <c r="F76" s="349">
        <f t="shared" si="1"/>
        <v>0</v>
      </c>
      <c r="G76" s="350">
        <f>+[1]OTCHET!G462+[1]OTCHET!G465</f>
        <v>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0</v>
      </c>
      <c r="F77" s="357">
        <f t="shared" si="1"/>
        <v>0</v>
      </c>
      <c r="G77" s="358">
        <f>+[1]OTCHET!G463+[1]OTCHET!G466</f>
        <v>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0</v>
      </c>
      <c r="F81" s="364">
        <f t="shared" si="1"/>
        <v>0</v>
      </c>
      <c r="G81" s="365">
        <f>+[1]OTCHET!G476</f>
        <v>0</v>
      </c>
      <c r="H81" s="366">
        <f>+[1]OTCHET!H476</f>
        <v>0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0</v>
      </c>
      <c r="G84" s="292">
        <f t="shared" ref="G84:M84" si="10">+G85+G86</f>
        <v>0</v>
      </c>
      <c r="H84" s="293">
        <f>+H85+H86</f>
        <v>0</v>
      </c>
      <c r="I84" s="293">
        <f>+I85+I86</f>
        <v>0</v>
      </c>
      <c r="J84" s="294">
        <f>+J85+J86</f>
        <v>0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0</v>
      </c>
      <c r="G86" s="365">
        <f>+[1]OTCHET!G517+[1]OTCHET!G520+[1]OTCHET!G540</f>
        <v>0</v>
      </c>
      <c r="H86" s="366">
        <f>+[1]OTCHET!H517+[1]OTCHET!H520+[1]OTCHET!H540</f>
        <v>0</v>
      </c>
      <c r="I86" s="366">
        <f>+[1]OTCHET!I517+[1]OTCHET!I520+[1]OTCHET!I540</f>
        <v>0</v>
      </c>
      <c r="J86" s="367">
        <f>+[1]OTCHET!J517+[1]OTCHET!J520+[1]OTCHET!J540</f>
        <v>0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156025</v>
      </c>
      <c r="G87" s="282">
        <f>[1]OTCHET!G527</f>
        <v>0</v>
      </c>
      <c r="H87" s="283">
        <f>[1]OTCHET!H527</f>
        <v>0</v>
      </c>
      <c r="I87" s="283">
        <f>[1]OTCHET!I527</f>
        <v>0</v>
      </c>
      <c r="J87" s="284">
        <f>[1]OTCHET!J527</f>
        <v>156025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0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0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0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0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0</v>
      </c>
      <c r="G90" s="177">
        <f>+[1]OTCHET!G576</f>
        <v>0</v>
      </c>
      <c r="H90" s="178">
        <f>+[1]OTCHET!H576</f>
        <v>0</v>
      </c>
      <c r="I90" s="178">
        <f>+[1]OTCHET!I576</f>
        <v>0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0</v>
      </c>
      <c r="H93" s="130">
        <f>[1]OTCHET!H587</f>
        <v>0</v>
      </c>
      <c r="I93" s="130">
        <f>[1]OTCHET!I587</f>
        <v>0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0</v>
      </c>
      <c r="H94" s="380">
        <f>+[1]OTCHET!H590</f>
        <v>0</v>
      </c>
      <c r="I94" s="380">
        <f>+[1]OTCHET!I590</f>
        <v>0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dblagoeva@mtitc.government.bg</v>
      </c>
      <c r="C105" s="402"/>
      <c r="D105" s="402"/>
      <c r="E105" s="407"/>
      <c r="F105" s="19"/>
      <c r="G105" s="408" t="str">
        <f>+[1]OTCHET!E601</f>
        <v>02/9409 576</v>
      </c>
      <c r="H105" s="408">
        <f>+[1]OTCHET!F601</f>
        <v>0</v>
      </c>
      <c r="I105" s="409"/>
      <c r="J105" s="410">
        <f>+[1]OTCHET!B601</f>
        <v>42894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Галя Димитрова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OTCHET-agregirani pokazateli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2017-06-08T11:42:37Z</dcterms:created>
  <dcterms:modified xsi:type="dcterms:W3CDTF">2017-06-08T11:42:44Z</dcterms:modified>
</cp:coreProperties>
</file>