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30.11.2016\За сайта\"/>
    </mc:Choice>
  </mc:AlternateContent>
  <bookViews>
    <workbookView xWindow="0" yWindow="0" windowWidth="21600" windowHeight="9735"/>
  </bookViews>
  <sheets>
    <sheet name="OTCHET-agregirani pokazateli" sheetId="1" r:id="rId1"/>
  </sheets>
  <externalReferences>
    <externalReference r:id="rId2"/>
  </externalReferences>
  <definedNames>
    <definedName name="Date">[1]list!$B$712:$B$723</definedName>
    <definedName name="EBK_DEIN">[1]list!$B$11:$B$275</definedName>
    <definedName name="EBK_DEIN2">[1]list!$B$11:$C$275</definedName>
    <definedName name="OP_LIST">[1]list!$A$281:$A$304</definedName>
    <definedName name="OP_LIST2">[1]list!$A$281:$B$304</definedName>
    <definedName name="PRBK">[1]list!$A$310:$B$709</definedName>
    <definedName name="_xlnm.Print_Area" localSheetId="0">'OTCHET-agregirani pokazateli'!$A$1:$M$112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I85" i="1"/>
  <c r="H85" i="1"/>
  <c r="G85" i="1"/>
  <c r="F85" i="1" s="1"/>
  <c r="E85" i="1"/>
  <c r="M84" i="1"/>
  <c r="L84" i="1"/>
  <c r="K84" i="1"/>
  <c r="J84" i="1"/>
  <c r="I84" i="1"/>
  <c r="H84" i="1"/>
  <c r="G84" i="1"/>
  <c r="E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F66" i="1" s="1"/>
  <c r="E68" i="1"/>
  <c r="M67" i="1"/>
  <c r="L67" i="1"/>
  <c r="K67" i="1"/>
  <c r="J67" i="1"/>
  <c r="I67" i="1"/>
  <c r="H67" i="1"/>
  <c r="G67" i="1"/>
  <c r="F67" i="1"/>
  <c r="E67" i="1"/>
  <c r="M66" i="1"/>
  <c r="L66" i="1"/>
  <c r="K66" i="1"/>
  <c r="J66" i="1"/>
  <c r="I66" i="1"/>
  <c r="H66" i="1"/>
  <c r="G66" i="1"/>
  <c r="E66" i="1"/>
  <c r="F65" i="1"/>
  <c r="M64" i="1"/>
  <c r="L64" i="1"/>
  <c r="K64" i="1"/>
  <c r="J64" i="1"/>
  <c r="I64" i="1"/>
  <c r="H64" i="1"/>
  <c r="G64" i="1"/>
  <c r="E64" i="1"/>
  <c r="J61" i="1"/>
  <c r="I61" i="1"/>
  <c r="H61" i="1"/>
  <c r="G61" i="1"/>
  <c r="F61" i="1"/>
  <c r="E61" i="1"/>
  <c r="J60" i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I54" i="1" s="1"/>
  <c r="H55" i="1"/>
  <c r="G55" i="1"/>
  <c r="F55" i="1" s="1"/>
  <c r="E55" i="1"/>
  <c r="E54" i="1" s="1"/>
  <c r="M54" i="1"/>
  <c r="L54" i="1"/>
  <c r="K54" i="1"/>
  <c r="J54" i="1"/>
  <c r="H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M38" i="1"/>
  <c r="L38" i="1"/>
  <c r="K38" i="1"/>
  <c r="J38" i="1"/>
  <c r="I38" i="1"/>
  <c r="H38" i="1"/>
  <c r="G38" i="1"/>
  <c r="F38" i="1"/>
  <c r="E38" i="1"/>
  <c r="J37" i="1"/>
  <c r="I37" i="1"/>
  <c r="H37" i="1"/>
  <c r="G37" i="1"/>
  <c r="F37" i="1"/>
  <c r="E37" i="1"/>
  <c r="J36" i="1"/>
  <c r="I36" i="1"/>
  <c r="H36" i="1"/>
  <c r="G36" i="1"/>
  <c r="F36" i="1"/>
  <c r="E36" i="1"/>
  <c r="F35" i="1"/>
  <c r="F34" i="1"/>
  <c r="J33" i="1"/>
  <c r="I33" i="1"/>
  <c r="H33" i="1"/>
  <c r="G33" i="1"/>
  <c r="F33" i="1"/>
  <c r="E33" i="1"/>
  <c r="J32" i="1"/>
  <c r="I32" i="1"/>
  <c r="H32" i="1"/>
  <c r="G32" i="1"/>
  <c r="F32" i="1"/>
  <c r="E32" i="1"/>
  <c r="J31" i="1"/>
  <c r="I31" i="1"/>
  <c r="H31" i="1"/>
  <c r="G31" i="1"/>
  <c r="F31" i="1" s="1"/>
  <c r="F25" i="1" s="1"/>
  <c r="F22" i="1" s="1"/>
  <c r="E31" i="1"/>
  <c r="J30" i="1"/>
  <c r="I30" i="1"/>
  <c r="H30" i="1"/>
  <c r="G30" i="1"/>
  <c r="F30" i="1"/>
  <c r="E30" i="1"/>
  <c r="J29" i="1"/>
  <c r="I29" i="1"/>
  <c r="H29" i="1"/>
  <c r="G29" i="1"/>
  <c r="F29" i="1"/>
  <c r="E29" i="1"/>
  <c r="J28" i="1"/>
  <c r="I28" i="1"/>
  <c r="H28" i="1"/>
  <c r="G28" i="1"/>
  <c r="F28" i="1"/>
  <c r="E28" i="1"/>
  <c r="J27" i="1"/>
  <c r="I27" i="1"/>
  <c r="H27" i="1"/>
  <c r="G27" i="1"/>
  <c r="F27" i="1"/>
  <c r="E27" i="1"/>
  <c r="J26" i="1"/>
  <c r="I26" i="1"/>
  <c r="H26" i="1"/>
  <c r="G26" i="1"/>
  <c r="F26" i="1"/>
  <c r="E26" i="1"/>
  <c r="M25" i="1"/>
  <c r="L25" i="1"/>
  <c r="K25" i="1"/>
  <c r="J25" i="1"/>
  <c r="I25" i="1"/>
  <c r="H25" i="1"/>
  <c r="G25" i="1"/>
  <c r="E25" i="1"/>
  <c r="F24" i="1"/>
  <c r="J23" i="1"/>
  <c r="I23" i="1"/>
  <c r="H23" i="1"/>
  <c r="G23" i="1"/>
  <c r="F23" i="1"/>
  <c r="E23" i="1"/>
  <c r="M22" i="1"/>
  <c r="M62" i="1" s="1"/>
  <c r="M63" i="1" s="1"/>
  <c r="L22" i="1"/>
  <c r="L62" i="1" s="1"/>
  <c r="L63" i="1" s="1"/>
  <c r="K22" i="1"/>
  <c r="K62" i="1" s="1"/>
  <c r="K63" i="1" s="1"/>
  <c r="J22" i="1"/>
  <c r="J62" i="1" s="1"/>
  <c r="I22" i="1"/>
  <c r="I62" i="1" s="1"/>
  <c r="H22" i="1"/>
  <c r="H62" i="1" s="1"/>
  <c r="G22" i="1"/>
  <c r="E22" i="1"/>
  <c r="E62" i="1" s="1"/>
  <c r="F15" i="1"/>
  <c r="E15" i="1"/>
  <c r="F13" i="1"/>
  <c r="E13" i="1"/>
  <c r="B13" i="1"/>
  <c r="I11" i="1"/>
  <c r="H11" i="1"/>
  <c r="F11" i="1"/>
  <c r="B11" i="1"/>
  <c r="B8" i="1"/>
  <c r="I103" i="1" l="1"/>
  <c r="I63" i="1"/>
  <c r="F54" i="1"/>
  <c r="F75" i="1"/>
  <c r="F64" i="1" s="1"/>
  <c r="F84" i="1"/>
  <c r="E103" i="1"/>
  <c r="E63" i="1"/>
  <c r="H103" i="1"/>
  <c r="H63" i="1"/>
  <c r="J103" i="1"/>
  <c r="J63" i="1"/>
  <c r="F62" i="1"/>
  <c r="G54" i="1"/>
  <c r="G62" i="1" s="1"/>
  <c r="G103" i="1" l="1"/>
  <c r="G63" i="1"/>
  <c r="F103" i="1"/>
  <c r="F63" i="1"/>
  <c r="B103" i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<sst xmlns="http://schemas.openxmlformats.org/spreadsheetml/2006/main" count="241" uniqueCount="170">
  <si>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</si>
  <si>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</si>
  <si>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</si>
  <si>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</si>
  <si>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</si>
  <si>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</si>
  <si>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</si>
  <si>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</si>
  <si>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2016 г.</t>
  </si>
  <si>
    <t>ОТЧЕТ               2016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</si>
  <si>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</si>
  <si>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</si>
  <si>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</si>
  <si>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</si>
  <si>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</si>
  <si>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</si>
  <si>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</si>
  <si>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</si>
  <si>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</si>
  <si>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</si>
  <si>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</si>
  <si>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</si>
  <si>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</si>
  <si>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</si>
  <si>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</si>
  <si>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</si>
  <si>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</si>
  <si>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</si>
  <si>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</si>
  <si>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</si>
  <si>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</si>
  <si>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</si>
  <si>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</si>
  <si>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</si>
  <si>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</si>
  <si>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</si>
  <si>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</si>
  <si>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</si>
  <si>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</si>
  <si>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</si>
  <si>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</si>
  <si>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</si>
  <si>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</si>
  <si>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</si>
  <si>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</si>
  <si>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</si>
  <si>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</si>
  <si>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</si>
  <si>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</si>
  <si>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</si>
  <si>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</si>
  <si>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</si>
  <si>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</si>
  <si>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</si>
  <si>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</si>
  <si>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</si>
  <si>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</si>
  <si>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</si>
  <si>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</si>
  <si>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</si>
  <si>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</si>
  <si>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</si>
  <si>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</si>
  <si>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</si>
  <si>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</si>
  <si>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</si>
  <si>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</si>
  <si>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</si>
  <si>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</si>
  <si>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</si>
  <si>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</si>
  <si>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</si>
  <si>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</si>
  <si>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</si>
  <si>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</si>
  <si>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8. Придобиване на нeфинансови актииви</t>
  </si>
  <si>
    <t>§§ 51 - 54</t>
  </si>
  <si>
    <t>9. Капиталови трансфери</t>
  </si>
  <si>
    <t>§ 55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</si>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</sst>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6_11_23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42704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1766544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23357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443057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673194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53">
          <cell r="E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63">
          <cell r="E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1213308</v>
          </cell>
        </row>
        <row r="282">
          <cell r="E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5">
          <cell r="E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E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355">
          <cell r="E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69">
          <cell r="E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2">
          <cell r="E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-8191747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12848524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400">
          <cell r="E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3">
          <cell r="E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19">
          <cell r="J419">
            <v>-643530</v>
          </cell>
        </row>
        <row r="420">
          <cell r="E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55">
          <cell r="E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65">
          <cell r="E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91">
          <cell r="E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0">
          <cell r="E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5">
          <cell r="E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106213</v>
          </cell>
        </row>
        <row r="530">
          <cell r="E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</row>
        <row r="562">
          <cell r="G562">
            <v>0</v>
          </cell>
          <cell r="I562">
            <v>0</v>
          </cell>
          <cell r="J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G565">
            <v>0</v>
          </cell>
          <cell r="H565">
            <v>0</v>
          </cell>
          <cell r="J565">
            <v>0</v>
          </cell>
        </row>
        <row r="566">
          <cell r="G566">
            <v>0</v>
          </cell>
          <cell r="H566">
            <v>0</v>
          </cell>
          <cell r="J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I573">
            <v>0</v>
          </cell>
        </row>
        <row r="574">
          <cell r="G574">
            <v>0</v>
          </cell>
          <cell r="J574">
            <v>0</v>
          </cell>
        </row>
        <row r="575">
          <cell r="G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J579">
            <v>0</v>
          </cell>
        </row>
        <row r="581">
          <cell r="H581">
            <v>0</v>
          </cell>
          <cell r="I581">
            <v>0</v>
          </cell>
          <cell r="J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E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</row>
        <row r="588">
          <cell r="E588">
            <v>0</v>
          </cell>
          <cell r="J588">
            <v>0</v>
          </cell>
        </row>
        <row r="594">
          <cell r="G594" t="str">
            <v>Иван Иванов</v>
          </cell>
        </row>
        <row r="597">
          <cell r="D597" t="str">
            <v>Мариана Димова</v>
          </cell>
          <cell r="G597" t="str">
            <v>Иван Марков</v>
          </cell>
        </row>
        <row r="599">
          <cell r="B599">
            <v>42711</v>
          </cell>
          <cell r="E599" t="str">
            <v>02/94 09 459</v>
          </cell>
          <cell r="H599" t="str">
            <v>mdimova@mtitc.government.bg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Национална разузнавателна служба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Целодневни детски градини и обединени детски заведения</v>
          </cell>
          <cell r="C80">
            <v>3311</v>
          </cell>
        </row>
        <row r="81">
          <cell r="B81" t="str">
            <v>312 Специални детски градини</v>
          </cell>
          <cell r="C81">
            <v>3312</v>
          </cell>
        </row>
        <row r="82">
          <cell r="B82" t="str">
            <v>314 Полудневни детски градини</v>
          </cell>
          <cell r="C82">
            <v>3314</v>
          </cell>
        </row>
        <row r="83">
          <cell r="B83" t="str">
            <v>315 Сезонни детски градини</v>
          </cell>
          <cell r="C83">
            <v>3315</v>
          </cell>
        </row>
        <row r="84">
          <cell r="B84" t="str">
            <v>318 Подготвителна група в училище</v>
          </cell>
          <cell r="C84">
            <v>3318</v>
          </cell>
        </row>
        <row r="85">
          <cell r="B85" t="str">
            <v>321 Специални училища</v>
          </cell>
          <cell r="C85">
            <v>3321</v>
          </cell>
        </row>
        <row r="86">
          <cell r="B86" t="str">
            <v>322 Общообразователни училища</v>
          </cell>
          <cell r="C86">
            <v>3322</v>
          </cell>
        </row>
        <row r="87">
          <cell r="B87" t="str">
            <v>324 Спортни училища</v>
          </cell>
          <cell r="C87">
            <v>3324</v>
          </cell>
        </row>
        <row r="88">
          <cell r="B88" t="str">
            <v>325 Училища в чужбина</v>
          </cell>
          <cell r="C88">
            <v>3325</v>
          </cell>
        </row>
        <row r="89">
          <cell r="B89" t="str">
            <v>326 Професионални училища и професионални паралелки към средно общообразователно училище</v>
          </cell>
          <cell r="C89">
            <v>3326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Извънучилищни дейности</v>
          </cell>
          <cell r="C94">
            <v>3337</v>
          </cell>
        </row>
        <row r="95">
          <cell r="B95" t="str">
            <v>341 Академии, университети и висши училища</v>
          </cell>
          <cell r="C95">
            <v>3341</v>
          </cell>
        </row>
        <row r="96">
          <cell r="B96" t="str">
            <v>349 Приложни научни изследвания в областта на образованието</v>
          </cell>
          <cell r="C96">
            <v>3349</v>
          </cell>
        </row>
        <row r="97">
          <cell r="B97" t="str">
            <v>359 Други дейности за децата</v>
          </cell>
          <cell r="C97">
            <v>3359</v>
          </cell>
        </row>
        <row r="98">
          <cell r="B98" t="str">
            <v>369 Други дейности за младежта</v>
          </cell>
          <cell r="C98">
            <v>3369</v>
          </cell>
        </row>
        <row r="99">
          <cell r="B99" t="str">
            <v>388 Международни програми и споразумения, дарения и помощи от чужбина</v>
          </cell>
          <cell r="C99">
            <v>3388</v>
          </cell>
        </row>
        <row r="100">
          <cell r="B100" t="str">
            <v>389 Други дейности по образованието</v>
          </cell>
          <cell r="C100">
            <v>3389</v>
          </cell>
        </row>
        <row r="101">
          <cell r="B101" t="str">
            <v>401 Управление, контрол и регулиране на дейности по здравеопазването</v>
          </cell>
          <cell r="C101">
            <v>4401</v>
          </cell>
        </row>
        <row r="102">
          <cell r="B102" t="str">
            <v xml:space="preserve">412 Многопрофилни болници за активно лечение </v>
          </cell>
          <cell r="C102">
            <v>4412</v>
          </cell>
        </row>
        <row r="103">
          <cell r="B103" t="str">
            <v xml:space="preserve">415 Домове за медико-социални грижи </v>
          </cell>
          <cell r="C103">
            <v>4415</v>
          </cell>
        </row>
        <row r="104">
          <cell r="B104" t="str">
            <v>418 Психиатрични болници</v>
          </cell>
          <cell r="C104">
            <v>4418</v>
          </cell>
        </row>
        <row r="105">
          <cell r="B105" t="str">
            <v>429 Центрове за спешна медицинска помощ</v>
          </cell>
          <cell r="C105">
            <v>4429</v>
          </cell>
        </row>
        <row r="106">
          <cell r="B106" t="str">
            <v>431 Детски ясли, детски кухни и яслени групи в ОДЗ</v>
          </cell>
          <cell r="C106">
            <v>4431</v>
          </cell>
        </row>
        <row r="107">
          <cell r="B107" t="str">
            <v>433 Рехабилитация</v>
          </cell>
          <cell r="C107">
            <v>4433</v>
          </cell>
        </row>
        <row r="108">
          <cell r="B108" t="str">
            <v>436 Национални центрове</v>
          </cell>
          <cell r="C108">
            <v>4436</v>
          </cell>
        </row>
        <row r="109">
          <cell r="B109" t="str">
            <v>437 Здравен кабинет в детски градини и училища</v>
          </cell>
          <cell r="C109">
            <v>4437</v>
          </cell>
        </row>
        <row r="110">
          <cell r="B110" t="str">
            <v>450 Преобразувани лечебни заведения</v>
          </cell>
          <cell r="C110">
            <v>4450</v>
          </cell>
        </row>
        <row r="111">
          <cell r="B111" t="str">
            <v>451 Плащания за първична извънболнична медицинска помощ</v>
          </cell>
          <cell r="C111">
            <v>4451</v>
          </cell>
        </row>
        <row r="112">
          <cell r="B112" t="str">
            <v>452 Плащания за специализирана извънболнична медицинска помощ</v>
          </cell>
          <cell r="C112">
            <v>4452</v>
          </cell>
        </row>
        <row r="113">
          <cell r="B113" t="str">
            <v>453 Плащания за дентална помощ</v>
          </cell>
          <cell r="C113">
            <v>4453</v>
          </cell>
        </row>
        <row r="114">
          <cell r="B114" t="str">
            <v>454 Плащания за медико-диагностична дейност</v>
          </cell>
          <cell r="C114">
            <v>4454</v>
          </cell>
        </row>
        <row r="115">
          <cell r="B115" t="str">
            <v>455 Плащания за лекарствени продукти</v>
          </cell>
          <cell r="C115">
            <v>4455</v>
          </cell>
        </row>
        <row r="116">
          <cell r="B116" t="str">
            <v>456 Плащания за болнична медицинска помощ</v>
          </cell>
          <cell r="C116">
            <v>4456</v>
          </cell>
        </row>
        <row r="117">
          <cell r="B117" t="str">
            <v>457 Плащания за медицински изделия</v>
          </cell>
          <cell r="C117">
            <v>4457</v>
          </cell>
        </row>
        <row r="118">
          <cell r="B118" t="str">
            <v>458 Плащания за лекарствена терапия при злокачествени заболявания в условия на болнична медицинска помощ</v>
          </cell>
          <cell r="C118">
            <v>4458</v>
          </cell>
        </row>
        <row r="119">
          <cell r="B119" t="str">
            <v>459 Други здравноосигурителни плащания</v>
          </cell>
          <cell r="C119">
            <v>4459</v>
          </cell>
        </row>
        <row r="120">
          <cell r="B120" t="str">
            <v>465 Приложни научни изследвания в областта на здравеопазването</v>
          </cell>
          <cell r="C120">
            <v>4465</v>
          </cell>
        </row>
        <row r="121">
          <cell r="B121" t="str">
            <v>467 Национални програми</v>
          </cell>
          <cell r="C121">
            <v>4467</v>
          </cell>
        </row>
        <row r="122">
          <cell r="B122" t="str">
            <v>468 Международни програми и споразумения, дарения и помощи от чужбина</v>
          </cell>
          <cell r="C122">
            <v>4468</v>
          </cell>
        </row>
        <row r="123">
          <cell r="B123" t="str">
            <v>469 Други дейности по здравеопазването</v>
          </cell>
          <cell r="C123">
            <v>4469</v>
          </cell>
        </row>
        <row r="124">
          <cell r="B124" t="str">
            <v>501 Пенсии</v>
          </cell>
          <cell r="C124">
            <v>5501</v>
          </cell>
        </row>
        <row r="125">
          <cell r="B125" t="str">
            <v>511 Помощи по Закона за семейните помощи за деца</v>
          </cell>
          <cell r="C125">
            <v>5511</v>
          </cell>
        </row>
        <row r="126">
          <cell r="B126" t="str">
            <v>512 Помощи по Закона за социално подпомагане</v>
          </cell>
          <cell r="C126">
            <v>5512</v>
          </cell>
        </row>
        <row r="127">
          <cell r="B127" t="str">
            <v>513 Помощи по Закона за интеграция на хората с увреждания</v>
          </cell>
          <cell r="C127">
            <v>5513</v>
          </cell>
        </row>
        <row r="128">
          <cell r="B128" t="str">
            <v>514 Помощи за диагностика и лечение на социално слаби лица</v>
          </cell>
          <cell r="C128">
            <v>5514</v>
          </cell>
        </row>
        <row r="129">
          <cell r="B129" t="str">
            <v>515 Помощи по Закона за закрила на детето</v>
          </cell>
          <cell r="C129">
            <v>5515</v>
          </cell>
        </row>
        <row r="130">
          <cell r="B130" t="str">
            <v>516 Помощи по Закона за ветераните от войните</v>
          </cell>
          <cell r="C130">
            <v>5516</v>
          </cell>
        </row>
        <row r="131">
          <cell r="B131" t="str">
            <v>517 Помощи по Закона за военноинвалидите и военнопострадалите</v>
          </cell>
          <cell r="C131">
            <v>5517</v>
          </cell>
        </row>
        <row r="132">
          <cell r="B132" t="str">
            <v>518 Социални помощи и обезщетения по международни програми, помощи и дарения</v>
          </cell>
          <cell r="C132">
            <v>5518</v>
          </cell>
        </row>
        <row r="133">
          <cell r="B133" t="str">
            <v>519 Други помощи и обезщетения</v>
          </cell>
          <cell r="C133">
            <v>5519</v>
          </cell>
        </row>
        <row r="134">
          <cell r="B134" t="str">
            <v>521 Служби по социалното осигуряване (ДОО и др.)</v>
          </cell>
          <cell r="C134">
            <v>5521</v>
          </cell>
        </row>
        <row r="135">
          <cell r="B135" t="str">
            <v>522 Дирекции за социално подпомагане</v>
          </cell>
          <cell r="C135">
            <v>5522</v>
          </cell>
        </row>
        <row r="136">
          <cell r="B136" t="str">
            <v>524 Домашен социален патронаж</v>
          </cell>
          <cell r="C136">
            <v>5524</v>
          </cell>
        </row>
        <row r="137">
          <cell r="B137" t="str">
            <v>525 Клубове на пенсионера, инвалида и др.</v>
          </cell>
          <cell r="C137">
            <v>5525</v>
          </cell>
        </row>
        <row r="138">
          <cell r="B138" t="str">
            <v>526 Центрове за обществена подкрепа</v>
          </cell>
          <cell r="C138">
            <v>5526</v>
          </cell>
        </row>
        <row r="139">
          <cell r="B139" t="str">
            <v>527 Звена "Майка и бебе"</v>
          </cell>
          <cell r="C139">
            <v>5527</v>
          </cell>
        </row>
        <row r="140">
          <cell r="B140" t="str">
            <v>528 Център за работа с деца на улицата</v>
          </cell>
          <cell r="C140">
            <v>5528</v>
          </cell>
        </row>
        <row r="141">
          <cell r="B141" t="str">
            <v>529 Кризисен център</v>
          </cell>
          <cell r="C141">
            <v>5529</v>
          </cell>
        </row>
        <row r="142">
          <cell r="B142" t="str">
            <v>530 Център за настаняване от семеен тип</v>
          </cell>
          <cell r="C142">
            <v>5530</v>
          </cell>
        </row>
        <row r="143">
          <cell r="B143" t="str">
            <v>531 Дейности за предотвратяване на трудови злополуки и професионални болести</v>
          </cell>
          <cell r="C143">
            <v>5531</v>
          </cell>
        </row>
        <row r="144">
          <cell r="B144" t="str">
            <v>532 Програми за временна заетост</v>
          </cell>
          <cell r="C144">
            <v>5532</v>
          </cell>
        </row>
        <row r="145">
          <cell r="B145" t="str">
            <v>533 Други програми и дейности за осигуряване на заетост</v>
          </cell>
          <cell r="C145">
            <v>5533</v>
          </cell>
        </row>
        <row r="146">
          <cell r="B146" t="str">
            <v>534 Наблюдавани жилища</v>
          </cell>
          <cell r="C146">
            <v>5534</v>
          </cell>
        </row>
        <row r="147">
          <cell r="B147" t="str">
            <v>535 Преходни жилища</v>
          </cell>
          <cell r="C147">
            <v>5535</v>
          </cell>
        </row>
        <row r="148">
          <cell r="B148" t="str">
            <v>538 Програми за закрила на детето</v>
          </cell>
          <cell r="C148">
            <v>5538</v>
          </cell>
        </row>
        <row r="149">
          <cell r="B149" t="str">
            <v>540 Домове за стари хора</v>
          </cell>
          <cell r="C149">
            <v>5540</v>
          </cell>
        </row>
        <row r="150">
          <cell r="B150" t="str">
            <v>541 Домове за възрастни хора с увреждания</v>
          </cell>
          <cell r="C150">
            <v>5541</v>
          </cell>
        </row>
        <row r="151">
          <cell r="B151" t="str">
            <v>545 Социален учебно-професионален център</v>
          </cell>
          <cell r="C151">
            <v>5545</v>
          </cell>
        </row>
        <row r="152">
          <cell r="B152" t="str">
            <v>546 Домове за деца</v>
          </cell>
          <cell r="C152">
            <v>5546</v>
          </cell>
        </row>
        <row r="153">
          <cell r="B153" t="str">
            <v>547 Център за временно настаняване</v>
          </cell>
          <cell r="C153">
            <v>5547</v>
          </cell>
        </row>
        <row r="154">
          <cell r="B154" t="str">
            <v>548 Дневни центрове за стари хора</v>
          </cell>
          <cell r="C154">
            <v>5548</v>
          </cell>
        </row>
        <row r="155">
          <cell r="B155" t="str">
            <v>550 Центрове за социална рехабилитация и интеграция</v>
          </cell>
          <cell r="C155">
            <v>5550</v>
          </cell>
        </row>
        <row r="156">
          <cell r="B156" t="str">
            <v>551 Дневни центрове за лица с увреждания</v>
          </cell>
          <cell r="C156">
            <v>5551</v>
          </cell>
        </row>
        <row r="157">
          <cell r="B157" t="str">
            <v>553 Приюти</v>
          </cell>
          <cell r="C157">
            <v>5553</v>
          </cell>
        </row>
        <row r="158">
          <cell r="B158" t="str">
            <v>554 Защитени жилища</v>
          </cell>
          <cell r="C158">
            <v>5554</v>
          </cell>
        </row>
        <row r="159">
          <cell r="B159" t="str">
            <v>556 Приложни научни изследвания в областта на социалното осигуряване и подпомагане</v>
          </cell>
          <cell r="C159">
            <v>5556</v>
          </cell>
        </row>
        <row r="160">
          <cell r="B160" t="str">
            <v>561 Социален асистент</v>
          </cell>
          <cell r="C160">
            <v>5561</v>
          </cell>
        </row>
        <row r="161">
          <cell r="B161" t="str">
            <v>562 Личен асистент</v>
          </cell>
          <cell r="C161">
            <v>5562</v>
          </cell>
        </row>
        <row r="162">
          <cell r="B162" t="str">
            <v>588 Международни програми и споразумения, дарения и помощи от чужбина</v>
          </cell>
          <cell r="C162">
            <v>5588</v>
          </cell>
        </row>
        <row r="163">
          <cell r="B163" t="str">
            <v>589 Други служби и дейности по социалното осигуряване, подпомагане и заетостта</v>
          </cell>
          <cell r="C163">
            <v>5589</v>
          </cell>
        </row>
        <row r="164">
          <cell r="B164" t="str">
            <v>601 Управление, контрол и регулиране на дейностите по жил. строителство и териториално развитие</v>
          </cell>
          <cell r="C164">
            <v>6601</v>
          </cell>
        </row>
        <row r="165">
          <cell r="B165" t="str">
            <v>602 Служби по кадастър, геодезия и регистрация на недвижимата собственост</v>
          </cell>
          <cell r="C165">
            <v>6602</v>
          </cell>
        </row>
        <row r="166">
          <cell r="B166" t="str">
            <v>603 Водоснабдяване и канализация</v>
          </cell>
          <cell r="C166">
            <v>6603</v>
          </cell>
        </row>
        <row r="167">
          <cell r="B167" t="str">
            <v>604 Осветление на улици и площади</v>
          </cell>
          <cell r="C167">
            <v>6604</v>
          </cell>
        </row>
        <row r="168">
          <cell r="B168" t="str">
            <v>605 Бани и перални</v>
          </cell>
          <cell r="C168">
            <v>6605</v>
          </cell>
        </row>
        <row r="169">
          <cell r="B169" t="str">
            <v>606 Изграждане, ремонт и поддържане на уличната мрежа</v>
          </cell>
          <cell r="C169">
            <v>6606</v>
          </cell>
        </row>
        <row r="170">
          <cell r="B170" t="str">
            <v>618 Международни програми и споразумения, дарения и помощи от чужбина</v>
          </cell>
          <cell r="C170">
            <v>6618</v>
          </cell>
        </row>
        <row r="171">
          <cell r="B171" t="str">
            <v>619 Други дейности по жилищното строителство, благоустройството и регионалното развитие</v>
          </cell>
          <cell r="C171">
            <v>6619</v>
          </cell>
        </row>
        <row r="172">
          <cell r="B172" t="str">
            <v>621 Управление, контрол и регулиране на дейностите по опазване на околната среда</v>
          </cell>
          <cell r="C172">
            <v>6621</v>
          </cell>
        </row>
        <row r="173">
          <cell r="B173" t="str">
            <v>622 Озеленяване</v>
          </cell>
          <cell r="C173">
            <v>6622</v>
          </cell>
        </row>
        <row r="174">
          <cell r="B174" t="str">
            <v>623 Чистота</v>
          </cell>
          <cell r="C174">
            <v>6623</v>
          </cell>
        </row>
        <row r="175">
          <cell r="B175" t="str">
            <v>624 Геозащита</v>
          </cell>
          <cell r="C175">
            <v>6624</v>
          </cell>
        </row>
        <row r="176">
          <cell r="B176" t="str">
            <v>625 Приложни и научни изследвания  в областта на опазване на околната среда</v>
          </cell>
          <cell r="C176">
            <v>6625</v>
          </cell>
        </row>
        <row r="177">
          <cell r="B177" t="str">
            <v>626 Пречистване на отпадъчните води от населените места</v>
          </cell>
          <cell r="C177">
            <v>6626</v>
          </cell>
        </row>
        <row r="178">
          <cell r="B178" t="str">
            <v>627 Управление на дейностите по отпадъците</v>
          </cell>
          <cell r="C178">
            <v>6627</v>
          </cell>
        </row>
        <row r="179">
          <cell r="B179" t="str">
            <v>628 Международни програми и споразумения, дарения и помощи от чужбина</v>
          </cell>
          <cell r="C179">
            <v>6628</v>
          </cell>
        </row>
        <row r="180">
          <cell r="B180" t="str">
            <v>629 Други дейности по опазване на околната среда</v>
          </cell>
          <cell r="C180">
            <v>6629</v>
          </cell>
        </row>
        <row r="181">
          <cell r="B181" t="str">
            <v>701 Дейности по почивното дело и социалния отдих</v>
          </cell>
          <cell r="C181">
            <v>7701</v>
          </cell>
        </row>
        <row r="182">
          <cell r="B182" t="str">
            <v>708 Международни програми и споразумения, дарения и помощи от чужбина</v>
          </cell>
          <cell r="C182">
            <v>7708</v>
          </cell>
        </row>
        <row r="183">
          <cell r="B183" t="str">
            <v>711 Управление, контрол и регулиране на дейностите по спорта</v>
          </cell>
          <cell r="C183">
            <v>7711</v>
          </cell>
        </row>
        <row r="184">
          <cell r="B184" t="str">
            <v>712 Детски и специализирани спортни школи</v>
          </cell>
          <cell r="C184">
            <v>7712</v>
          </cell>
        </row>
        <row r="185">
          <cell r="B185" t="str">
            <v>713 Спорт за всички</v>
          </cell>
          <cell r="C185">
            <v>7713</v>
          </cell>
        </row>
        <row r="186">
          <cell r="B186" t="str">
            <v>714 Спортни бази за спорт за всички</v>
          </cell>
          <cell r="C186">
            <v>7714</v>
          </cell>
        </row>
        <row r="187">
          <cell r="B187" t="str">
            <v>718 Международни програми и споразумения, дарения и помощи от чужбина</v>
          </cell>
          <cell r="C187">
            <v>7718</v>
          </cell>
        </row>
        <row r="188">
          <cell r="B188" t="str">
            <v>719 Други дейности по спорта и физическата култура</v>
          </cell>
          <cell r="C188">
            <v>7719</v>
          </cell>
        </row>
        <row r="189">
          <cell r="B189" t="str">
            <v>731 Управление, контрол и регулиране на дейностите по културата</v>
          </cell>
          <cell r="C189">
            <v>7731</v>
          </cell>
        </row>
        <row r="190">
          <cell r="B190" t="str">
            <v>732 Културни дейности</v>
          </cell>
          <cell r="C190">
            <v>7732</v>
          </cell>
        </row>
        <row r="191">
          <cell r="B191" t="str">
            <v>733 Български културни институти в чужбина</v>
          </cell>
          <cell r="C191">
            <v>7733</v>
          </cell>
        </row>
        <row r="192">
          <cell r="B192" t="str">
            <v>735 Театри</v>
          </cell>
          <cell r="C192">
            <v>7735</v>
          </cell>
        </row>
        <row r="193">
          <cell r="B193" t="str">
            <v>736 Оперно - филхармонични дружества и опери</v>
          </cell>
          <cell r="C193">
            <v>7736</v>
          </cell>
        </row>
        <row r="194">
          <cell r="B194" t="str">
            <v>737 Оркестри и ансамбли</v>
          </cell>
          <cell r="C194">
            <v>7737</v>
          </cell>
        </row>
        <row r="195">
          <cell r="B195" t="str">
            <v>738 Читалища</v>
          </cell>
          <cell r="C195">
            <v>7738</v>
          </cell>
        </row>
        <row r="196">
          <cell r="B196" t="str">
            <v>739 Музеи, худ. галерии, паметници на културата и етногр. комплекси с национален и регионален харакер</v>
          </cell>
          <cell r="C196">
            <v>7739</v>
          </cell>
        </row>
        <row r="197">
          <cell r="B197" t="str">
            <v>740 Музеи, художествени галерии, паметници на културата и етнографски комплекси с местен харакер</v>
          </cell>
          <cell r="C197">
            <v>7740</v>
          </cell>
        </row>
        <row r="198">
          <cell r="B198" t="str">
            <v>741 Радиотранслационни възли</v>
          </cell>
          <cell r="C198">
            <v>7741</v>
          </cell>
        </row>
        <row r="199">
          <cell r="B199" t="str">
            <v>742 Радио</v>
          </cell>
          <cell r="C199">
            <v>7742</v>
          </cell>
        </row>
        <row r="200">
          <cell r="B200" t="str">
            <v>743 Телевизия</v>
          </cell>
          <cell r="C200">
            <v>7743</v>
          </cell>
        </row>
        <row r="201">
          <cell r="B201" t="str">
            <v>744 Филмотечно и фонотечно дело</v>
          </cell>
          <cell r="C201">
            <v>7744</v>
          </cell>
        </row>
        <row r="202">
          <cell r="B202" t="str">
            <v>745 Обредни домове и зали</v>
          </cell>
          <cell r="C202">
            <v>7745</v>
          </cell>
        </row>
        <row r="203">
          <cell r="B203" t="str">
            <v>746 Зоопаркове</v>
          </cell>
          <cell r="C203">
            <v>7746</v>
          </cell>
        </row>
        <row r="204">
          <cell r="B204" t="str">
            <v>747 Държавен архив и териториални архиви</v>
          </cell>
          <cell r="C204">
            <v>7747</v>
          </cell>
        </row>
        <row r="205">
          <cell r="B205" t="str">
            <v>748 Подпомагане развитието на културата</v>
          </cell>
          <cell r="C205">
            <v>7748</v>
          </cell>
        </row>
        <row r="206">
          <cell r="B206" t="str">
            <v>751 Библиотеки с национален и регионален характер</v>
          </cell>
          <cell r="C206">
            <v>7751</v>
          </cell>
        </row>
        <row r="207">
          <cell r="B207" t="str">
            <v>752 Градски библиотеки</v>
          </cell>
          <cell r="C207">
            <v>7752</v>
          </cell>
        </row>
        <row r="208">
          <cell r="B208" t="str">
            <v>755 Приложни и научни изследвания  в областта на опазване на културата</v>
          </cell>
          <cell r="C208">
            <v>7755</v>
          </cell>
        </row>
        <row r="209">
          <cell r="B209" t="str">
            <v>758 Международни програми и споразумения, дарения и помощи от чужбина</v>
          </cell>
          <cell r="C209">
            <v>7758</v>
          </cell>
        </row>
        <row r="210">
          <cell r="B210" t="str">
            <v>759 Други дейности по културата</v>
          </cell>
          <cell r="C210">
            <v>7759</v>
          </cell>
        </row>
        <row r="211">
          <cell r="B211" t="str">
            <v>761 Контрол и регулиране на дейностите по религиозно дело</v>
          </cell>
          <cell r="C211">
            <v>7761</v>
          </cell>
        </row>
        <row r="212">
          <cell r="B212" t="str">
            <v>762 Субсидии и други разходи за дейности по религиозно дело</v>
          </cell>
          <cell r="C212">
            <v>7762</v>
          </cell>
        </row>
        <row r="213">
          <cell r="B213" t="str">
            <v>768 Международни програми и споразумения, дарения и помощи от чужбина</v>
          </cell>
          <cell r="C213">
            <v>7768</v>
          </cell>
        </row>
        <row r="214">
          <cell r="B214" t="str">
            <v>801 Управление, контрол и регулиране на минното дело и дейностите по енергетиката</v>
          </cell>
          <cell r="C214">
            <v>8801</v>
          </cell>
        </row>
        <row r="215">
          <cell r="B215" t="str">
            <v>802 Изследвания, измервания и анализи на горивата и енергията</v>
          </cell>
          <cell r="C215">
            <v>8802</v>
          </cell>
        </row>
        <row r="216">
          <cell r="B216" t="str">
            <v>803 Безопасност и съхраняване на радиоактивни отпадъци</v>
          </cell>
          <cell r="C216">
            <v>8803</v>
          </cell>
        </row>
        <row r="217">
          <cell r="B217" t="str">
            <v>804 Извеждане на ядрени съоръжения от експлоатация</v>
          </cell>
          <cell r="C217">
            <v>8804</v>
          </cell>
        </row>
        <row r="218">
          <cell r="B218" t="str">
            <v>805 Приложни и научни изследвания  в областта на минното дело, горивата и енергията</v>
          </cell>
          <cell r="C218">
            <v>8805</v>
          </cell>
        </row>
        <row r="219">
          <cell r="B219" t="str">
            <v>807 Международни програми и споразумения, дарения и помощи от чужбина</v>
          </cell>
          <cell r="C219">
            <v>8807</v>
          </cell>
        </row>
        <row r="220">
          <cell r="B220" t="str">
            <v>808 Други дейности по минното дело</v>
          </cell>
          <cell r="C220">
            <v>8808</v>
          </cell>
        </row>
        <row r="221">
          <cell r="B221" t="str">
            <v>809 Други дейности по горивата и енергията</v>
          </cell>
          <cell r="C221">
            <v>8809</v>
          </cell>
        </row>
        <row r="222">
          <cell r="B222" t="str">
            <v>811 Управление, контрол и регулиране на дейностите по растениевъдство</v>
          </cell>
          <cell r="C222">
            <v>8811</v>
          </cell>
        </row>
        <row r="223">
          <cell r="B223" t="str">
            <v>813 Областни земеделски служби</v>
          </cell>
          <cell r="C223">
            <v>8813</v>
          </cell>
        </row>
        <row r="224">
          <cell r="B224" t="str">
            <v>814 Управление, контрол и регулиране на дейностите по горското стопанство</v>
          </cell>
          <cell r="C224">
            <v>8814</v>
          </cell>
        </row>
        <row r="225">
          <cell r="B225" t="str">
            <v>815 Управление, контрол и регулиране на дейностите по лова и риболова</v>
          </cell>
          <cell r="C225">
            <v>8815</v>
          </cell>
        </row>
        <row r="226">
          <cell r="B226" t="str">
            <v>816 Машинно-изпитателни центрове и контролно технически инспекции</v>
          </cell>
          <cell r="C226">
            <v>8816</v>
          </cell>
        </row>
        <row r="227">
          <cell r="B227" t="str">
            <v>817 Ветеринарно-медицински служби</v>
          </cell>
          <cell r="C227">
            <v>8817</v>
          </cell>
        </row>
        <row r="228">
          <cell r="B228" t="str">
            <v>821 Други служби по поземлената реформа</v>
          </cell>
          <cell r="C228">
            <v>8821</v>
          </cell>
        </row>
        <row r="229">
          <cell r="B229" t="str">
            <v>824 Национални доплащания и съфинансиране към директните плащания за земеделски производители</v>
          </cell>
          <cell r="C229">
            <v>8824</v>
          </cell>
        </row>
        <row r="230">
          <cell r="B230" t="str">
            <v>825 Приложни и научни изследвания  в областта на земеделието и горите</v>
          </cell>
          <cell r="C230">
            <v>8825</v>
          </cell>
        </row>
        <row r="231">
          <cell r="B231" t="str">
            <v>826 Рибарство</v>
          </cell>
          <cell r="C231">
            <v>8826</v>
          </cell>
        </row>
        <row r="232">
          <cell r="B232" t="str">
            <v>827 Развитие на селските райони</v>
          </cell>
          <cell r="C232">
            <v>8827</v>
          </cell>
        </row>
        <row r="233">
          <cell r="B233" t="str">
            <v>828 Международни програми и споразумения, дарения и помощи от чужбина</v>
          </cell>
          <cell r="C233">
            <v>8828</v>
          </cell>
        </row>
        <row r="234">
          <cell r="B234" t="str">
            <v>829 Други дейности по селско и горско стопанство, лов и риболов</v>
          </cell>
          <cell r="C234">
            <v>8829</v>
          </cell>
        </row>
        <row r="235">
          <cell r="B235" t="str">
            <v>831 Управление,контрол и регулиране на дейностите по транспорта и пътищата</v>
          </cell>
          <cell r="C235">
            <v>8831</v>
          </cell>
        </row>
        <row r="236">
          <cell r="B236" t="str">
            <v>832 Служби и дейности по поддържане, ремонт и изграждане на пътищата</v>
          </cell>
          <cell r="C236">
            <v>8832</v>
          </cell>
        </row>
        <row r="237">
          <cell r="B237" t="str">
            <v>833 Проучвания, измервания и анализи на пътната мрежа</v>
          </cell>
          <cell r="C237">
            <v>8833</v>
          </cell>
        </row>
        <row r="238">
          <cell r="B238" t="str">
            <v>834 Дейности по автомобилния транспорт</v>
          </cell>
          <cell r="C238">
            <v>8834</v>
          </cell>
        </row>
        <row r="239">
          <cell r="B239" t="str">
            <v>835 Дейности по железопътния транспорт</v>
          </cell>
          <cell r="C239">
            <v>8835</v>
          </cell>
        </row>
        <row r="240">
          <cell r="B240" t="str">
            <v>836 Дейности по въздушния транспорт</v>
          </cell>
          <cell r="C240">
            <v>8836</v>
          </cell>
        </row>
        <row r="241">
          <cell r="B241" t="str">
            <v>837 Дейности по водния транспорт</v>
          </cell>
          <cell r="C241">
            <v>8837</v>
          </cell>
        </row>
        <row r="242">
          <cell r="B242" t="str">
            <v>838 Управление, контрол и регулиране на дейностите по комуникациите</v>
          </cell>
          <cell r="C242">
            <v>8838</v>
          </cell>
        </row>
        <row r="243">
          <cell r="B243" t="str">
            <v>839 Пощи и далекосъобщения</v>
          </cell>
          <cell r="C243">
            <v>8839</v>
          </cell>
        </row>
        <row r="244">
          <cell r="B244" t="str">
            <v>845 Приложни и научни изследвания  в областта на транспорта и съобщенията</v>
          </cell>
          <cell r="C244">
            <v>8845</v>
          </cell>
        </row>
        <row r="245">
          <cell r="B245" t="str">
            <v>848 Международни програми и споразумения, дарения и помощи от чужбина</v>
          </cell>
          <cell r="C245">
            <v>8848</v>
          </cell>
        </row>
        <row r="246">
          <cell r="B246" t="str">
            <v>849 Други дейности по транспорта,пътищата,пощите и далекосъобщенията</v>
          </cell>
          <cell r="C246">
            <v>8849</v>
          </cell>
        </row>
        <row r="247">
          <cell r="B247" t="str">
            <v>851 Управление, контрол и регулиране на дейностите по промишлеността</v>
          </cell>
          <cell r="C247">
            <v>8851</v>
          </cell>
        </row>
        <row r="248">
          <cell r="B248" t="str">
            <v>852 Управление, контрол и регулиране на дейностите по строителството</v>
          </cell>
          <cell r="C248">
            <v>8852</v>
          </cell>
        </row>
        <row r="249">
          <cell r="B249" t="str">
            <v>853 Международни програми и споразумения, дарения и помощи от чужбина</v>
          </cell>
          <cell r="C249">
            <v>8853</v>
          </cell>
        </row>
        <row r="250">
          <cell r="B250" t="str">
            <v>855 Приложни и научни изследвания  в областта на промишлеността и строителството</v>
          </cell>
          <cell r="C250">
            <v>8855</v>
          </cell>
        </row>
        <row r="251">
          <cell r="B251" t="str">
            <v>858 Други дейности по промишлеността</v>
          </cell>
          <cell r="C251">
            <v>8858</v>
          </cell>
        </row>
        <row r="252">
          <cell r="B252" t="str">
            <v>859 Други дейности по строителството</v>
          </cell>
          <cell r="C252">
            <v>8859</v>
          </cell>
        </row>
        <row r="253">
          <cell r="B253" t="str">
            <v>861 Управление, контрол и регулиране на дейностите по туризма</v>
          </cell>
          <cell r="C253">
            <v>8861</v>
          </cell>
        </row>
        <row r="254">
          <cell r="B254" t="str">
            <v>862 Туристически бази</v>
          </cell>
          <cell r="C254">
            <v>8862</v>
          </cell>
        </row>
        <row r="255">
          <cell r="B255" t="str">
            <v>863 Специализирани спортно-туристически школи</v>
          </cell>
          <cell r="C255">
            <v>8863</v>
          </cell>
        </row>
        <row r="256">
          <cell r="B256" t="str">
            <v>864 Международни програми и споразумения, дарения и помощи от чужбина</v>
          </cell>
          <cell r="C256">
            <v>8864</v>
          </cell>
        </row>
        <row r="257">
          <cell r="B257" t="str">
            <v>865 Други дейности по туризма</v>
          </cell>
          <cell r="C257">
            <v>8865</v>
          </cell>
        </row>
        <row r="258">
          <cell r="B258" t="str">
            <v>866 Общински пазари и тържища</v>
          </cell>
          <cell r="C258">
            <v>8866</v>
          </cell>
        </row>
        <row r="259">
          <cell r="B259" t="str">
            <v>867 Реклама и маркетинг</v>
          </cell>
          <cell r="C259">
            <v>8867</v>
          </cell>
        </row>
        <row r="260">
          <cell r="B260" t="str">
            <v>868 Информационно-изчислителни центрове</v>
          </cell>
          <cell r="C260">
            <v>8868</v>
          </cell>
        </row>
        <row r="261">
          <cell r="B261" t="str">
            <v>869 Издателска дейност и печатни бази</v>
          </cell>
          <cell r="C261">
            <v>8869</v>
          </cell>
        </row>
        <row r="262">
          <cell r="B262" t="str">
            <v>871 Помощни стопанства, столове и други спомагателни дейности</v>
          </cell>
          <cell r="C262">
            <v>8871</v>
          </cell>
        </row>
        <row r="263">
          <cell r="B263" t="str">
            <v>872 Дворци, резиденции и стопанства</v>
          </cell>
          <cell r="C263">
            <v>8872</v>
          </cell>
        </row>
        <row r="264">
          <cell r="B264" t="str">
            <v>873 Оздравителни програми за предприятия в изолация и ликвидация</v>
          </cell>
          <cell r="C264">
            <v>8873</v>
          </cell>
        </row>
        <row r="265">
          <cell r="B265" t="str">
            <v>875 Органи и дейности по приватизация</v>
          </cell>
          <cell r="C265">
            <v>8875</v>
          </cell>
        </row>
        <row r="266">
          <cell r="B266" t="str">
            <v>876 Органи по стандартизация и метрология</v>
          </cell>
          <cell r="C266">
            <v>8876</v>
          </cell>
        </row>
        <row r="267">
          <cell r="B267" t="str">
            <v>877 Патентно дело</v>
          </cell>
          <cell r="C267">
            <v>8877</v>
          </cell>
        </row>
        <row r="268">
          <cell r="B268" t="str">
            <v>878 Приюти за безстопанствени животни</v>
          </cell>
          <cell r="C268">
            <v>8878</v>
          </cell>
        </row>
        <row r="269">
          <cell r="B269" t="str">
            <v>885 Приложни и научни изследвания  в други дейности по икономиката</v>
          </cell>
          <cell r="C269">
            <v>8885</v>
          </cell>
        </row>
        <row r="270">
          <cell r="B270" t="str">
            <v>888 Структурни реформи</v>
          </cell>
          <cell r="C270">
            <v>8888</v>
          </cell>
        </row>
        <row r="271">
          <cell r="B271" t="str">
            <v>897 Международни програми и споразумения, дарения и помощи от чужбина</v>
          </cell>
          <cell r="C271">
            <v>8897</v>
          </cell>
        </row>
        <row r="272">
          <cell r="B272" t="str">
            <v>898 Други дейности по икономиката</v>
          </cell>
          <cell r="C272">
            <v>8898</v>
          </cell>
        </row>
        <row r="273">
          <cell r="B273" t="str">
            <v>910 Разходи за лихви</v>
          </cell>
          <cell r="C273">
            <v>9910</v>
          </cell>
        </row>
        <row r="274">
          <cell r="B274" t="str">
            <v>997 Други разходи некласифицирани по другите функции</v>
          </cell>
          <cell r="C274">
            <v>9997</v>
          </cell>
        </row>
        <row r="275">
          <cell r="B275" t="str">
            <v xml:space="preserve">998 Резерв </v>
          </cell>
          <cell r="C275">
            <v>9998</v>
          </cell>
        </row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310">
          <cell r="A310" t="str">
            <v>0100</v>
          </cell>
          <cell r="B310" t="str">
            <v>Народно събрание</v>
          </cell>
        </row>
        <row r="311">
          <cell r="A311" t="str">
            <v>0200</v>
          </cell>
          <cell r="B311" t="str">
            <v>Администрация на президентството</v>
          </cell>
        </row>
        <row r="312">
          <cell r="A312" t="str">
            <v>0300</v>
          </cell>
          <cell r="B312" t="str">
            <v xml:space="preserve">Министерски съвет </v>
          </cell>
        </row>
        <row r="313">
          <cell r="A313" t="str">
            <v>0400</v>
          </cell>
          <cell r="B313" t="str">
            <v>Конституционен съд</v>
          </cell>
        </row>
        <row r="314">
          <cell r="A314" t="str">
            <v>0500</v>
          </cell>
          <cell r="B314" t="str">
            <v>Сметна палата</v>
          </cell>
        </row>
        <row r="315">
          <cell r="A315" t="str">
            <v>0600</v>
          </cell>
          <cell r="B315" t="str">
            <v>Висш съдебен съвет</v>
          </cell>
        </row>
        <row r="316">
          <cell r="A316" t="str">
            <v>1000</v>
          </cell>
          <cell r="B316" t="str">
            <v>Министерство на финансите</v>
          </cell>
        </row>
        <row r="317">
          <cell r="A317" t="str">
            <v>1100</v>
          </cell>
          <cell r="B317" t="str">
            <v>Министерство на външните работи</v>
          </cell>
        </row>
        <row r="318">
          <cell r="A318" t="str">
            <v>1200</v>
          </cell>
          <cell r="B318" t="str">
            <v>Министерство на отбраната</v>
          </cell>
        </row>
        <row r="319">
          <cell r="A319" t="str">
            <v>1300</v>
          </cell>
          <cell r="B319" t="str">
            <v>Министерство на вътрешните работи</v>
          </cell>
        </row>
        <row r="320">
          <cell r="A320" t="str">
            <v>1400</v>
          </cell>
          <cell r="B320" t="str">
            <v>Министерство на правосъдието</v>
          </cell>
        </row>
        <row r="321">
          <cell r="A321" t="str">
            <v>1500</v>
          </cell>
          <cell r="B321" t="str">
            <v>Министерство на труда и социалната политика</v>
          </cell>
        </row>
        <row r="322">
          <cell r="A322" t="str">
            <v>1600</v>
          </cell>
          <cell r="B322" t="str">
            <v>Министерство на здравеопазването</v>
          </cell>
        </row>
        <row r="323">
          <cell r="A323" t="str">
            <v>1700</v>
          </cell>
          <cell r="B323" t="str">
            <v xml:space="preserve">Министерство на образованието и науката </v>
          </cell>
        </row>
        <row r="324">
          <cell r="A324" t="str">
            <v>1800</v>
          </cell>
          <cell r="B324" t="str">
            <v>Министерство на културата</v>
          </cell>
        </row>
        <row r="325">
          <cell r="A325" t="str">
            <v>1900</v>
          </cell>
          <cell r="B325" t="str">
            <v>Министерство на околната среда и водите</v>
          </cell>
        </row>
        <row r="326">
          <cell r="A326" t="str">
            <v>2000</v>
          </cell>
          <cell r="B326" t="str">
            <v>Министерство на икономиката</v>
          </cell>
        </row>
        <row r="327">
          <cell r="A327" t="str">
            <v>2100</v>
          </cell>
          <cell r="B327" t="str">
            <v>Министерство на регионалното развитие и благоустройство</v>
          </cell>
        </row>
        <row r="328">
          <cell r="A328" t="str">
            <v>2200</v>
          </cell>
          <cell r="B328" t="str">
            <v>Министерство на земеделието и храните</v>
          </cell>
        </row>
        <row r="329">
          <cell r="A329" t="str">
            <v>2300</v>
          </cell>
          <cell r="B329" t="str">
            <v>Министерство на транспорта, информационните технологии и съобщенията</v>
          </cell>
        </row>
        <row r="330">
          <cell r="A330" t="str">
            <v>2400</v>
          </cell>
          <cell r="B330" t="str">
            <v>Министерство на енергетиката</v>
          </cell>
        </row>
        <row r="331">
          <cell r="A331" t="str">
            <v>2500</v>
          </cell>
          <cell r="B331" t="str">
            <v>Министерство на младежта и спорта</v>
          </cell>
        </row>
        <row r="332">
          <cell r="A332" t="str">
            <v>3000</v>
          </cell>
          <cell r="B332" t="str">
            <v>Държавна агенция  "Национална сигурност"</v>
          </cell>
        </row>
        <row r="333">
          <cell r="A333" t="str">
            <v>3200</v>
          </cell>
          <cell r="B333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4">
          <cell r="A334" t="str">
            <v>3300</v>
          </cell>
          <cell r="B334" t="str">
            <v>Комисия за защита от дискриминация</v>
          </cell>
        </row>
        <row r="335">
          <cell r="A335" t="str">
            <v>3400</v>
          </cell>
          <cell r="B335" t="str">
            <v>Комисия за защита на личните данни</v>
          </cell>
        </row>
        <row r="336">
          <cell r="A336" t="str">
            <v>3500</v>
          </cell>
          <cell r="B336" t="str">
            <v>Държавна агенция “Електронно управление”</v>
          </cell>
        </row>
        <row r="337">
          <cell r="A337" t="str">
            <v>3700</v>
          </cell>
          <cell r="B337" t="str">
            <v>Комисия за отнемане на незаконно придобито имущество</v>
          </cell>
        </row>
        <row r="338">
          <cell r="A338" t="str">
            <v>3800</v>
          </cell>
          <cell r="B338" t="str">
            <v>Национална служба за охрана</v>
          </cell>
        </row>
        <row r="339">
          <cell r="A339" t="str">
            <v>3900</v>
          </cell>
          <cell r="B339" t="str">
            <v>Държавна агенция "Разузнаване"</v>
          </cell>
        </row>
        <row r="340">
          <cell r="A340" t="str">
            <v>4000</v>
          </cell>
          <cell r="B340" t="str">
            <v>Омбудсман</v>
          </cell>
        </row>
        <row r="341">
          <cell r="A341" t="str">
            <v>4100</v>
          </cell>
          <cell r="B341" t="str">
            <v>Национален статистически институт</v>
          </cell>
        </row>
        <row r="342">
          <cell r="A342" t="str">
            <v>4200</v>
          </cell>
          <cell r="B342" t="str">
            <v>Комисия за защита на конкуренцията</v>
          </cell>
        </row>
        <row r="343">
          <cell r="A343" t="str">
            <v>4300</v>
          </cell>
          <cell r="B343" t="str">
            <v>Комисия за регулиране на съобщенията</v>
          </cell>
        </row>
        <row r="344">
          <cell r="A344" t="str">
            <v>4400</v>
          </cell>
          <cell r="B344" t="str">
            <v>Съвет за електронни медии</v>
          </cell>
        </row>
        <row r="345">
          <cell r="A345" t="str">
            <v>4500</v>
          </cell>
          <cell r="B345" t="str">
            <v>Комисия за енергийно и водно регулиране</v>
          </cell>
        </row>
        <row r="346">
          <cell r="A346" t="str">
            <v>4600</v>
          </cell>
          <cell r="B346" t="str">
            <v>Агенция за ядрено регулиране</v>
          </cell>
        </row>
        <row r="347">
          <cell r="A347" t="str">
            <v>4700</v>
          </cell>
          <cell r="B347" t="str">
            <v>Комисия за финансов надзор</v>
          </cell>
        </row>
        <row r="348">
          <cell r="A348" t="str">
            <v>4800</v>
          </cell>
          <cell r="B348" t="str">
            <v>Държавна комисия по сигурността на информацията</v>
          </cell>
        </row>
        <row r="349">
          <cell r="A349" t="str">
            <v>5300</v>
          </cell>
          <cell r="B349" t="str">
            <v>Държавна агенция "Държавен резерв и военновременни запаси"</v>
          </cell>
        </row>
        <row r="350">
          <cell r="A350" t="str">
            <v>6100</v>
          </cell>
          <cell r="B350" t="str">
            <v>Българска национална телевизия</v>
          </cell>
        </row>
        <row r="351">
          <cell r="A351" t="str">
            <v>6200</v>
          </cell>
          <cell r="B351" t="str">
            <v>Българско национално радио</v>
          </cell>
        </row>
        <row r="352">
          <cell r="A352" t="str">
            <v>6300</v>
          </cell>
          <cell r="B352" t="str">
            <v>Българска телеграфна агенция</v>
          </cell>
        </row>
        <row r="353">
          <cell r="A353" t="str">
            <v>7100</v>
          </cell>
          <cell r="B353" t="str">
            <v>Министерство на туризма</v>
          </cell>
        </row>
        <row r="354">
          <cell r="A354" t="str">
            <v>8100</v>
          </cell>
          <cell r="B354" t="str">
            <v>Комисия за предотвратяване и установяване на конфликт на интереси</v>
          </cell>
        </row>
        <row r="355">
          <cell r="A355" t="str">
            <v>8200</v>
          </cell>
          <cell r="B355" t="str">
            <v>Централна избирателна комисия</v>
          </cell>
        </row>
        <row r="356">
          <cell r="A356" t="str">
            <v>8300</v>
          </cell>
          <cell r="B356" t="str">
            <v>Комисия за публичен надзор над регистрираните одитори</v>
          </cell>
        </row>
        <row r="357">
          <cell r="A357" t="str">
            <v>8400</v>
          </cell>
          <cell r="B357" t="str">
            <v>Държавен фонд "Земеделие"</v>
          </cell>
        </row>
        <row r="358">
          <cell r="A358" t="str">
            <v>8500</v>
          </cell>
          <cell r="B358" t="str">
            <v>Национално бюро за контрол на специалните разузнавателни средства</v>
          </cell>
        </row>
        <row r="359">
          <cell r="A359" t="str">
            <v>8600</v>
          </cell>
          <cell r="B359" t="str">
            <v>Държавна агенция „Технически операции”</v>
          </cell>
        </row>
        <row r="360">
          <cell r="A360" t="str">
            <v>9900</v>
          </cell>
          <cell r="B360" t="str">
            <v>Централен бюджет</v>
          </cell>
        </row>
        <row r="361">
          <cell r="B361" t="str">
            <v xml:space="preserve">     А.2) Кодове на други бюджетни организации от подсектор "централно управление"</v>
          </cell>
        </row>
        <row r="362">
          <cell r="B362" t="str">
            <v xml:space="preserve">    А.2.1) кодове на държавните висши училища и Българската академия на науките</v>
          </cell>
        </row>
        <row r="363">
          <cell r="B363" t="str">
            <v xml:space="preserve">        А.2.1а) кодове на ДВУ и БАН, финансирани от Министерството на образованието и науката</v>
          </cell>
        </row>
        <row r="364">
          <cell r="A364" t="str">
            <v>1701</v>
          </cell>
          <cell r="B364" t="str">
            <v>Софийски университет "Климент Охридски" - София</v>
          </cell>
        </row>
        <row r="365">
          <cell r="A365" t="str">
            <v>1702</v>
          </cell>
          <cell r="B365" t="str">
            <v>Пловдивски университет "Паисий Хилендарски" - Пловдив</v>
          </cell>
        </row>
        <row r="366">
          <cell r="A366" t="str">
            <v>1703</v>
          </cell>
          <cell r="B366" t="str">
            <v>Университет "Проф. д-р Асен Златаров" - Бургас</v>
          </cell>
        </row>
        <row r="367">
          <cell r="A367" t="str">
            <v>1704</v>
          </cell>
          <cell r="B367" t="str">
            <v>Великотърновки университет "Св. св . Кирил и Методий" - В. Търново</v>
          </cell>
        </row>
        <row r="368">
          <cell r="A368" t="str">
            <v>1705</v>
          </cell>
          <cell r="B368" t="str">
            <v>Югозападен университет "Неофит Рилски" - Благоевград</v>
          </cell>
        </row>
        <row r="369">
          <cell r="A369" t="str">
            <v>1706</v>
          </cell>
          <cell r="B369" t="str">
            <v>Шуменски университет "Епископ Константин Преславски" - Шумен</v>
          </cell>
        </row>
        <row r="370">
          <cell r="A370" t="str">
            <v>1711</v>
          </cell>
          <cell r="B370" t="str">
            <v>Русенски университет "Ангел Кънчев" - Русе</v>
          </cell>
        </row>
        <row r="371">
          <cell r="A371" t="str">
            <v>1712</v>
          </cell>
          <cell r="B371" t="str">
            <v>Технически университет - София</v>
          </cell>
        </row>
        <row r="372">
          <cell r="A372" t="str">
            <v>1713</v>
          </cell>
          <cell r="B372" t="str">
            <v>Технически университет - София - филиал Пловдив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1734</v>
          </cell>
          <cell r="B385" t="str">
            <v>Тракийски университет - Стара Загора - медицински факултет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A404" t="str">
            <v/>
          </cell>
          <cell r="B404" t="str">
            <v xml:space="preserve">    А.2.2) кодове на други разпоредители с бюджет по чл. 13, ал. 3 от ЗПФ</v>
          </cell>
        </row>
        <row r="405">
          <cell r="A405" t="str">
            <v>6100</v>
          </cell>
          <cell r="B405" t="str">
            <v>Българска национална телевизия</v>
          </cell>
        </row>
        <row r="406">
          <cell r="A406" t="str">
            <v>6200</v>
          </cell>
          <cell r="B406" t="str">
            <v>Българско национално радио</v>
          </cell>
        </row>
        <row r="407">
          <cell r="A407" t="str">
            <v>6300</v>
          </cell>
          <cell r="B407" t="str">
            <v>Българска телеграфна агенция</v>
          </cell>
        </row>
        <row r="408">
          <cell r="A408" t="str">
            <v/>
          </cell>
          <cell r="B408" t="str">
            <v xml:space="preserve">    А.2.3) кодове на разпоредители с бюджет по чл. 13, ал. 4 от ЗПФ</v>
          </cell>
        </row>
        <row r="409">
          <cell r="A409" t="str">
            <v>1313</v>
          </cell>
          <cell r="B409" t="str">
            <v>Държавно предприятие „Център за предоставяне на услуги”</v>
          </cell>
        </row>
        <row r="410">
          <cell r="A410" t="str">
            <v>3535</v>
          </cell>
          <cell r="B410" t="str">
            <v xml:space="preserve">Държавно предприятие „Единен системен оператор“ 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                  - чл. 60 от ЗООС</v>
          </cell>
        </row>
        <row r="412">
          <cell r="A412" t="str">
            <v>2170</v>
          </cell>
          <cell r="B412" t="str">
            <v>Национална компания "Стратегически инфраструктурни проекти"                                                      - чл. 28a от Закона за пътищата</v>
          </cell>
        </row>
        <row r="413">
          <cell r="A413" t="str">
            <v>2480</v>
          </cell>
          <cell r="B413" t="str">
            <v>Фонд "Сигурност на електроенергийната система"</v>
          </cell>
        </row>
        <row r="414">
          <cell r="A414" t="str">
            <v>9817</v>
          </cell>
          <cell r="B414" t="str">
            <v>Национален фонд към Министерството на финансите</v>
          </cell>
        </row>
        <row r="415">
          <cell r="A415" t="str">
            <v>2220</v>
          </cell>
          <cell r="B415" t="str">
            <v>Държавен фонд "Земеделие" - Разплащателна агенция</v>
          </cell>
        </row>
        <row r="416">
          <cell r="A416" t="str">
            <v>1060</v>
          </cell>
          <cell r="B416" t="str">
            <v>Сметка към министъра на финансите за средствата от продажбата на предписани емисионни единици (§ 10, ал. 1 от ЗПФ)</v>
          </cell>
        </row>
        <row r="417">
          <cell r="A417" t="str">
            <v>5500</v>
          </cell>
          <cell r="B417" t="str">
            <v>Национален осигурителен институт - Държавно обществено осигуряване</v>
          </cell>
        </row>
        <row r="418">
          <cell r="A418" t="str">
            <v>5591</v>
          </cell>
          <cell r="B418" t="str">
            <v>Национален осигурителен институт - Учителски пенсионен фонд</v>
          </cell>
        </row>
        <row r="419">
          <cell r="A419" t="str">
            <v>5592</v>
          </cell>
          <cell r="B419" t="str">
            <v>Национален осигрителен инститт - фонд "Гарантирани вземания на работници и служители"</v>
          </cell>
        </row>
        <row r="420">
          <cell r="A420" t="str">
            <v>5600</v>
          </cell>
          <cell r="B420" t="str">
            <v>Национална здравноосигурителна каса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  <row r="712">
          <cell r="B712">
            <v>42400</v>
          </cell>
        </row>
        <row r="713">
          <cell r="B713">
            <v>42429</v>
          </cell>
        </row>
        <row r="714">
          <cell r="B714">
            <v>42460</v>
          </cell>
        </row>
        <row r="715">
          <cell r="B715">
            <v>42490</v>
          </cell>
        </row>
        <row r="716">
          <cell r="B716">
            <v>42521</v>
          </cell>
        </row>
        <row r="717">
          <cell r="B717">
            <v>42551</v>
          </cell>
        </row>
        <row r="718">
          <cell r="B718">
            <v>42582</v>
          </cell>
        </row>
        <row r="719">
          <cell r="B719">
            <v>42613</v>
          </cell>
        </row>
        <row r="720">
          <cell r="B720">
            <v>42643</v>
          </cell>
        </row>
        <row r="721">
          <cell r="B721">
            <v>42674</v>
          </cell>
        </row>
        <row r="722">
          <cell r="B722">
            <v>42704</v>
          </cell>
        </row>
        <row r="723">
          <cell r="B723">
            <v>42735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view="pageBreakPreview" topLeftCell="B52" zoomScale="70" zoomScaleNormal="75" zoomScaleSheetLayoutView="70" workbookViewId="0">
      <selection activeCell="U21" sqref="U21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42704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4119460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4119460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1766544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1766544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23357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23357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443057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443057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+[1]OTCHET!E204+[1]OTCHET!E222+[1]OTCHET!E269</f>
        <v>0</v>
      </c>
      <c r="F42" s="176">
        <f t="shared" si="1"/>
        <v>673194</v>
      </c>
      <c r="G42" s="177">
        <f>+[1]OTCHET!G204+[1]OTCHET!G222+[1]OTCHET!G269</f>
        <v>0</v>
      </c>
      <c r="H42" s="178">
        <f>+[1]OTCHET!H204+[1]OTCHET!H222+[1]OTCHET!H269</f>
        <v>0</v>
      </c>
      <c r="I42" s="178">
        <f>+[1]OTCHET!I204+[1]OTCHET!I222+[1]OTCHET!I269</f>
        <v>0</v>
      </c>
      <c r="J42" s="179">
        <f>+[1]OTCHET!J204+[1]OTCHET!J222+[1]OTCHET!J269</f>
        <v>673194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+[1]OTCHET!E235+[1]OTCHET!E236+[1]OTCHET!E237+[1]OTCHET!E238+[1]OTCHET!E241+[1]OTCHET!E242+[1]OTCHET!E245</f>
        <v>0</v>
      </c>
      <c r="F44" s="233">
        <f t="shared" si="1"/>
        <v>0</v>
      </c>
      <c r="G44" s="234">
        <f>+[1]OTCHET!G235+[1]OTCHET!G236+[1]OTCHET!G237+[1]OTCHET!G238+[1]OTCHET!G241+[1]OTCHET!G242+[1]OTCHET!G245</f>
        <v>0</v>
      </c>
      <c r="H44" s="235">
        <f>+[1]OTCHET!H235+[1]OTCHET!H236+[1]OTCHET!H237+[1]OTCHET!H238+[1]OTCHET!H241+[1]OTCHET!H242+[1]OTCHET!H245</f>
        <v>0</v>
      </c>
      <c r="I44" s="236">
        <f>+[1]OTCHET!I235+[1]OTCHET!I236+[1]OTCHET!I237+[1]OTCHET!I238+[1]OTCHET!I241+[1]OTCHET!I242+[1]OTCHET!I245</f>
        <v>0</v>
      </c>
      <c r="J44" s="237">
        <f>+[1]OTCHET!J235+[1]OTCHET!J236+[1]OTCHET!J237+[1]OTCHET!J238+[1]OTCHET!J241+[1]OTCHET!J242+[1]OTCHET!J245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+[1]OTCHET!E253+[1]OTCHET!E254+[1]OTCHET!E255+[1]OTCHET!E256</f>
        <v>0</v>
      </c>
      <c r="F45" s="241">
        <f t="shared" si="1"/>
        <v>0</v>
      </c>
      <c r="G45" s="242">
        <f>+[1]OTCHET!G253+[1]OTCHET!G254+[1]OTCHET!G255+[1]OTCHET!G256</f>
        <v>0</v>
      </c>
      <c r="H45" s="243">
        <f>+[1]OTCHET!H253+[1]OTCHET!H254+[1]OTCHET!H255+[1]OTCHET!H256</f>
        <v>0</v>
      </c>
      <c r="I45" s="243">
        <f>+[1]OTCHET!I253+[1]OTCHET!I254+[1]OTCHET!I255+[1]OTCHET!I256</f>
        <v>0</v>
      </c>
      <c r="J45" s="244">
        <f>+[1]OTCHET!J253+[1]OTCHET!J254+[1]OTCHET!J255+[1]OTCHET!J256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+[1]OTCHET!E254</f>
        <v>0</v>
      </c>
      <c r="F46" s="233">
        <f t="shared" si="1"/>
        <v>0</v>
      </c>
      <c r="G46" s="234">
        <f>+[1]OTCHET!G254</f>
        <v>0</v>
      </c>
      <c r="H46" s="235">
        <f>+[1]OTCHET!H254</f>
        <v>0</v>
      </c>
      <c r="I46" s="236">
        <f>+[1]OTCHET!I254</f>
        <v>0</v>
      </c>
      <c r="J46" s="237">
        <f>+[1]OTCHET!J254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+[1]OTCHET!E263+[1]OTCHET!E267+[1]OTCHET!E268+[1]OTCHET!E270</f>
        <v>0</v>
      </c>
      <c r="F47" s="176">
        <f t="shared" si="1"/>
        <v>0</v>
      </c>
      <c r="G47" s="177">
        <f>+[1]OTCHET!G263+[1]OTCHET!G267+[1]OTCHET!G268+[1]OTCHET!G270</f>
        <v>0</v>
      </c>
      <c r="H47" s="178">
        <f>+[1]OTCHET!H263+[1]OTCHET!H267+[1]OTCHET!H268+[1]OTCHET!H270</f>
        <v>0</v>
      </c>
      <c r="I47" s="178">
        <f>+[1]OTCHET!I263+[1]OTCHET!I267+[1]OTCHET!I268+[1]OTCHET!I270</f>
        <v>0</v>
      </c>
      <c r="J47" s="179">
        <f>+[1]OTCHET!J263+[1]OTCHET!J267+[1]OTCHET!J268+[1]OTCHET!J270</f>
        <v>0</v>
      </c>
      <c r="K47" s="160"/>
      <c r="L47" s="160"/>
      <c r="M47" s="160"/>
      <c r="N47" s="228"/>
      <c r="O47" s="180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75</v>
      </c>
      <c r="C48" s="230" t="s">
        <v>76</v>
      </c>
      <c r="D48" s="229"/>
      <c r="E48" s="176">
        <f>[1]OTCHET!E273+[1]OTCHET!E274+[1]OTCHET!E282+[1]OTCHET!E285</f>
        <v>0</v>
      </c>
      <c r="F48" s="176">
        <f t="shared" si="1"/>
        <v>1213308</v>
      </c>
      <c r="G48" s="177">
        <f>[1]OTCHET!G273+[1]OTCHET!G274+[1]OTCHET!G282+[1]OTCHET!G285</f>
        <v>0</v>
      </c>
      <c r="H48" s="178">
        <f>[1]OTCHET!H273+[1]OTCHET!H274+[1]OTCHET!H282+[1]OTCHET!H285</f>
        <v>0</v>
      </c>
      <c r="I48" s="178">
        <f>[1]OTCHET!I273+[1]OTCHET!I274+[1]OTCHET!I282+[1]OTCHET!I285</f>
        <v>0</v>
      </c>
      <c r="J48" s="179">
        <f>[1]OTCHET!J273+[1]OTCHET!J274+[1]OTCHET!J282+[1]OTCHET!J285</f>
        <v>1213308</v>
      </c>
      <c r="K48" s="160"/>
      <c r="L48" s="160"/>
      <c r="M48" s="160"/>
      <c r="N48" s="228"/>
      <c r="O48" s="180" t="s">
        <v>76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77</v>
      </c>
      <c r="C49" s="230" t="s">
        <v>78</v>
      </c>
      <c r="D49" s="230"/>
      <c r="E49" s="176">
        <f>+[1]OTCHET!E286</f>
        <v>0</v>
      </c>
      <c r="F49" s="176">
        <f t="shared" si="1"/>
        <v>0</v>
      </c>
      <c r="G49" s="177">
        <f>+[1]OTCHET!G286</f>
        <v>0</v>
      </c>
      <c r="H49" s="178">
        <f>+[1]OTCHET!H286</f>
        <v>0</v>
      </c>
      <c r="I49" s="178">
        <f>+[1]OTCHET!I286</f>
        <v>0</v>
      </c>
      <c r="J49" s="179">
        <f>+[1]OTCHET!J286</f>
        <v>0</v>
      </c>
      <c r="K49" s="160"/>
      <c r="L49" s="160"/>
      <c r="M49" s="160"/>
      <c r="N49" s="228"/>
      <c r="O49" s="180" t="s">
        <v>78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79</v>
      </c>
      <c r="C50" s="246" t="s">
        <v>80</v>
      </c>
      <c r="D50" s="127"/>
      <c r="E50" s="128">
        <f>+[1]OTCHET!E291</f>
        <v>0</v>
      </c>
      <c r="F50" s="128">
        <f t="shared" si="1"/>
        <v>0</v>
      </c>
      <c r="G50" s="129">
        <f>+[1]OTCHET!G291</f>
        <v>0</v>
      </c>
      <c r="H50" s="130">
        <f>+[1]OTCHET!H291</f>
        <v>0</v>
      </c>
      <c r="I50" s="130">
        <f>+[1]OTCHET!I291</f>
        <v>0</v>
      </c>
      <c r="J50" s="131">
        <f>+[1]OTCHET!J291</f>
        <v>0</v>
      </c>
      <c r="K50" s="160"/>
      <c r="L50" s="160"/>
      <c r="M50" s="160"/>
      <c r="N50" s="228"/>
      <c r="O50" s="133" t="s">
        <v>80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81</v>
      </c>
      <c r="C51" s="247" t="s">
        <v>82</v>
      </c>
      <c r="D51" s="248"/>
      <c r="E51" s="249">
        <f>[1]OTCHET!E292</f>
        <v>0</v>
      </c>
      <c r="F51" s="249">
        <f t="shared" si="1"/>
        <v>0</v>
      </c>
      <c r="G51" s="250">
        <f>[1]OTCHET!G292</f>
        <v>0</v>
      </c>
      <c r="H51" s="251">
        <f>[1]OTCHET!H292</f>
        <v>0</v>
      </c>
      <c r="I51" s="251">
        <f>[1]OTCHET!I292</f>
        <v>0</v>
      </c>
      <c r="J51" s="252">
        <f>[1]OTCHET!J292</f>
        <v>0</v>
      </c>
      <c r="K51" s="181"/>
      <c r="L51" s="181"/>
      <c r="M51" s="181"/>
      <c r="N51" s="228"/>
      <c r="O51" s="253" t="s">
        <v>82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83</v>
      </c>
      <c r="C52" s="255" t="s">
        <v>84</v>
      </c>
      <c r="D52" s="256"/>
      <c r="E52" s="257">
        <f>[1]OTCHET!E294</f>
        <v>0</v>
      </c>
      <c r="F52" s="257">
        <f t="shared" si="1"/>
        <v>0</v>
      </c>
      <c r="G52" s="258">
        <f>[1]OTCHET!G294</f>
        <v>0</v>
      </c>
      <c r="H52" s="259">
        <f>[1]OTCHET!H294</f>
        <v>0</v>
      </c>
      <c r="I52" s="259">
        <f>[1]OTCHET!I294</f>
        <v>0</v>
      </c>
      <c r="J52" s="260">
        <f>[1]OTCHET!J294</f>
        <v>0</v>
      </c>
      <c r="K52" s="261"/>
      <c r="L52" s="261"/>
      <c r="M52" s="262"/>
      <c r="N52" s="228"/>
      <c r="O52" s="263" t="s">
        <v>84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85</v>
      </c>
      <c r="C53" s="184" t="s">
        <v>86</v>
      </c>
      <c r="D53" s="265"/>
      <c r="E53" s="266">
        <f>+[1]OTCHET!E295</f>
        <v>0</v>
      </c>
      <c r="F53" s="266">
        <f t="shared" si="1"/>
        <v>0</v>
      </c>
      <c r="G53" s="267">
        <f>+[1]OTCHET!G295</f>
        <v>0</v>
      </c>
      <c r="H53" s="268">
        <f>+[1]OTCHET!H295</f>
        <v>0</v>
      </c>
      <c r="I53" s="268">
        <f>+[1]OTCHET!I295</f>
        <v>0</v>
      </c>
      <c r="J53" s="269">
        <f>+[1]OTCHET!J295</f>
        <v>0</v>
      </c>
      <c r="K53" s="270"/>
      <c r="L53" s="270"/>
      <c r="M53" s="271"/>
      <c r="N53" s="204"/>
      <c r="O53" s="272" t="s">
        <v>86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87</v>
      </c>
      <c r="C54" s="274" t="s">
        <v>88</v>
      </c>
      <c r="D54" s="274"/>
      <c r="E54" s="275">
        <f t="shared" ref="E54:J54" si="4">+E55+E56+E60</f>
        <v>0</v>
      </c>
      <c r="F54" s="275">
        <f t="shared" si="4"/>
        <v>4013247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4013247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88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89</v>
      </c>
      <c r="C55" s="240" t="s">
        <v>90</v>
      </c>
      <c r="D55" s="239"/>
      <c r="E55" s="281">
        <f>+[1]OTCHET!E355+[1]OTCHET!E369+[1]OTCHET!E382</f>
        <v>0</v>
      </c>
      <c r="F55" s="281">
        <f t="shared" si="1"/>
        <v>0</v>
      </c>
      <c r="G55" s="282">
        <f>+[1]OTCHET!G355+[1]OTCHET!G369+[1]OTCHET!G382</f>
        <v>0</v>
      </c>
      <c r="H55" s="283">
        <f>+[1]OTCHET!H355+[1]OTCHET!H369+[1]OTCHET!H382</f>
        <v>0</v>
      </c>
      <c r="I55" s="283">
        <f>+[1]OTCHET!I355+[1]OTCHET!I369+[1]OTCHET!I382</f>
        <v>0</v>
      </c>
      <c r="J55" s="284">
        <f>+[1]OTCHET!J355+[1]OTCHET!J369+[1]OTCHET!J382</f>
        <v>0</v>
      </c>
      <c r="K55" s="271"/>
      <c r="L55" s="271"/>
      <c r="M55" s="271"/>
      <c r="N55" s="204"/>
      <c r="O55" s="285" t="s">
        <v>90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91</v>
      </c>
      <c r="C56" s="230" t="s">
        <v>92</v>
      </c>
      <c r="D56" s="229"/>
      <c r="E56" s="286">
        <f>+[1]OTCHET!E377+[1]OTCHET!E385+[1]OTCHET!E390+[1]OTCHET!E393+[1]OTCHET!E396+[1]OTCHET!E399+[1]OTCHET!E400+[1]OTCHET!E403+[1]OTCHET!E416+[1]OTCHET!E417+[1]OTCHET!E418+[1]OTCHET!E419+[1]OTCHET!E420</f>
        <v>0</v>
      </c>
      <c r="F56" s="286">
        <f t="shared" si="1"/>
        <v>4013247</v>
      </c>
      <c r="G56" s="287">
        <f>+[1]OTCHET!G377+[1]OTCHET!G385+[1]OTCHET!G390+[1]OTCHET!G393+[1]OTCHET!G396+[1]OTCHET!G399+[1]OTCHET!G400+[1]OTCHET!G403+[1]OTCHET!G416+[1]OTCHET!G417+[1]OTCHET!G418+[1]OTCHET!G419+[1]OTCHET!G420</f>
        <v>0</v>
      </c>
      <c r="H56" s="288">
        <f>+[1]OTCHET!H377+[1]OTCHET!H385+[1]OTCHET!H390+[1]OTCHET!H393+[1]OTCHET!H396+[1]OTCHET!H399+[1]OTCHET!H400+[1]OTCHET!H403+[1]OTCHET!H416+[1]OTCHET!H417+[1]OTCHET!H418+[1]OTCHET!H419+[1]OTCHET!H420</f>
        <v>0</v>
      </c>
      <c r="I56" s="288">
        <f>+[1]OTCHET!I377+[1]OTCHET!I385+[1]OTCHET!I390+[1]OTCHET!I393+[1]OTCHET!I396+[1]OTCHET!I399+[1]OTCHET!I400+[1]OTCHET!I403+[1]OTCHET!I416+[1]OTCHET!I417+[1]OTCHET!I418+[1]OTCHET!I419+[1]OTCHET!I420</f>
        <v>0</v>
      </c>
      <c r="J56" s="289">
        <f>+[1]OTCHET!J377+[1]OTCHET!J385+[1]OTCHET!J390+[1]OTCHET!J393+[1]OTCHET!J396+[1]OTCHET!J399+[1]OTCHET!J400+[1]OTCHET!J403+[1]OTCHET!J416+[1]OTCHET!J417+[1]OTCHET!J418+[1]OTCHET!J419+[1]OTCHET!J420</f>
        <v>4013247</v>
      </c>
      <c r="K56" s="271"/>
      <c r="L56" s="271"/>
      <c r="M56" s="271"/>
      <c r="N56" s="204"/>
      <c r="O56" s="290" t="s">
        <v>92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93</v>
      </c>
      <c r="C57" s="127" t="s">
        <v>94</v>
      </c>
      <c r="D57" s="231"/>
      <c r="E57" s="291">
        <f>+[1]OTCHET!E416+[1]OTCHET!E417+[1]OTCHET!E418+[1]OTCHET!E419+[1]OTCHET!E420</f>
        <v>0</v>
      </c>
      <c r="F57" s="291">
        <f t="shared" si="1"/>
        <v>-643530</v>
      </c>
      <c r="G57" s="292">
        <f>+[1]OTCHET!G416+[1]OTCHET!G417+[1]OTCHET!G418+[1]OTCHET!G419+[1]OTCHET!G420</f>
        <v>0</v>
      </c>
      <c r="H57" s="293">
        <f>+[1]OTCHET!H416+[1]OTCHET!H417+[1]OTCHET!H418+[1]OTCHET!H419+[1]OTCHET!H420</f>
        <v>0</v>
      </c>
      <c r="I57" s="293">
        <f>+[1]OTCHET!I416+[1]OTCHET!I417+[1]OTCHET!I418+[1]OTCHET!I419+[1]OTCHET!I420</f>
        <v>0</v>
      </c>
      <c r="J57" s="294">
        <f>+[1]OTCHET!J416+[1]OTCHET!J417+[1]OTCHET!J418+[1]OTCHET!J419+[1]OTCHET!J420</f>
        <v>-643530</v>
      </c>
      <c r="K57" s="271"/>
      <c r="L57" s="271"/>
      <c r="M57" s="271"/>
      <c r="N57" s="204"/>
      <c r="O57" s="295" t="s">
        <v>94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95</v>
      </c>
      <c r="C58" s="296" t="s">
        <v>32</v>
      </c>
      <c r="D58" s="297"/>
      <c r="E58" s="298">
        <f>[1]OTCHET!E399</f>
        <v>0</v>
      </c>
      <c r="F58" s="298">
        <f t="shared" si="1"/>
        <v>0</v>
      </c>
      <c r="G58" s="299">
        <f>[1]OTCHET!G399</f>
        <v>0</v>
      </c>
      <c r="H58" s="300">
        <f>[1]OTCHET!H399</f>
        <v>0</v>
      </c>
      <c r="I58" s="300">
        <f>[1]OTCHET!I399</f>
        <v>0</v>
      </c>
      <c r="J58" s="301">
        <f>[1]OTCHET!J399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96</v>
      </c>
      <c r="C60" s="206" t="s">
        <v>97</v>
      </c>
      <c r="D60" s="305"/>
      <c r="E60" s="207">
        <f>[1]OTCHET!E406</f>
        <v>0</v>
      </c>
      <c r="F60" s="207">
        <f t="shared" si="1"/>
        <v>0</v>
      </c>
      <c r="G60" s="208">
        <f>[1]OTCHET!G406</f>
        <v>0</v>
      </c>
      <c r="H60" s="209">
        <f>[1]OTCHET!H406</f>
        <v>0</v>
      </c>
      <c r="I60" s="209">
        <f>[1]OTCHET!I406</f>
        <v>0</v>
      </c>
      <c r="J60" s="210">
        <f>[1]OTCHET!J406</f>
        <v>0</v>
      </c>
      <c r="K60" s="306"/>
      <c r="L60" s="306"/>
      <c r="M60" s="306"/>
      <c r="N60" s="204"/>
      <c r="O60" s="212" t="s">
        <v>97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98</v>
      </c>
      <c r="C61" s="308" t="s">
        <v>99</v>
      </c>
      <c r="D61" s="309"/>
      <c r="E61" s="310">
        <f>+[1]OTCHET!E246</f>
        <v>0</v>
      </c>
      <c r="F61" s="310">
        <f t="shared" si="1"/>
        <v>0</v>
      </c>
      <c r="G61" s="311">
        <f>+[1]OTCHET!G246</f>
        <v>0</v>
      </c>
      <c r="H61" s="312">
        <f>+[1]OTCHET!H246</f>
        <v>0</v>
      </c>
      <c r="I61" s="312">
        <f>+[1]OTCHET!I246</f>
        <v>0</v>
      </c>
      <c r="J61" s="313">
        <f>+[1]OTCHET!J246</f>
        <v>0</v>
      </c>
      <c r="K61" s="314"/>
      <c r="L61" s="314"/>
      <c r="M61" s="314"/>
      <c r="N61" s="204"/>
      <c r="O61" s="315" t="s">
        <v>99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100</v>
      </c>
      <c r="C62" s="317"/>
      <c r="D62" s="317"/>
      <c r="E62" s="318">
        <f t="shared" ref="E62:J62" si="5">+E22-E38+E54-E61</f>
        <v>0</v>
      </c>
      <c r="F62" s="318">
        <f t="shared" si="5"/>
        <v>-106213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-106213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101</v>
      </c>
      <c r="C64" s="329" t="s">
        <v>102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106213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106213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102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103</v>
      </c>
      <c r="C66" s="127" t="s">
        <v>104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104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105</v>
      </c>
      <c r="C67" s="348" t="s">
        <v>106</v>
      </c>
      <c r="D67" s="348"/>
      <c r="E67" s="349">
        <f>+[1]OTCHET!E476+[1]OTCHET!E477+[1]OTCHET!E480+[1]OTCHET!E481+[1]OTCHET!E484+[1]OTCHET!E485+[1]OTCHET!E489</f>
        <v>0</v>
      </c>
      <c r="F67" s="349">
        <f t="shared" si="1"/>
        <v>0</v>
      </c>
      <c r="G67" s="350">
        <f>+[1]OTCHET!G476+[1]OTCHET!G477+[1]OTCHET!G480+[1]OTCHET!G481+[1]OTCHET!G484+[1]OTCHET!G485+[1]OTCHET!G489</f>
        <v>0</v>
      </c>
      <c r="H67" s="351">
        <f>+[1]OTCHET!H476+[1]OTCHET!H477+[1]OTCHET!H480+[1]OTCHET!H481+[1]OTCHET!H484+[1]OTCHET!H485+[1]OTCHET!H489</f>
        <v>0</v>
      </c>
      <c r="I67" s="351">
        <f>+[1]OTCHET!I476+[1]OTCHET!I477+[1]OTCHET!I480+[1]OTCHET!I481+[1]OTCHET!I484+[1]OTCHET!I485+[1]OTCHET!I489</f>
        <v>0</v>
      </c>
      <c r="J67" s="352">
        <f>+[1]OTCHET!J476+[1]OTCHET!J477+[1]OTCHET!J480+[1]OTCHET!J481+[1]OTCHET!J484+[1]OTCHET!J485+[1]OTCHET!J489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106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107</v>
      </c>
      <c r="C68" s="356" t="s">
        <v>108</v>
      </c>
      <c r="D68" s="356"/>
      <c r="E68" s="357">
        <f>+[1]OTCHET!E478+[1]OTCHET!E479+[1]OTCHET!E482+[1]OTCHET!E483+[1]OTCHET!E486+[1]OTCHET!E487+[1]OTCHET!E488+[1]OTCHET!E490</f>
        <v>0</v>
      </c>
      <c r="F68" s="357">
        <f t="shared" si="1"/>
        <v>0</v>
      </c>
      <c r="G68" s="358">
        <f>+[1]OTCHET!G478+[1]OTCHET!G479+[1]OTCHET!G482+[1]OTCHET!G483+[1]OTCHET!G486+[1]OTCHET!G487+[1]OTCHET!G488+[1]OTCHET!G490</f>
        <v>0</v>
      </c>
      <c r="H68" s="359">
        <f>+[1]OTCHET!H478+[1]OTCHET!H479+[1]OTCHET!H482+[1]OTCHET!H483+[1]OTCHET!H486+[1]OTCHET!H487+[1]OTCHET!H488+[1]OTCHET!H490</f>
        <v>0</v>
      </c>
      <c r="I68" s="359">
        <f>+[1]OTCHET!I478+[1]OTCHET!I479+[1]OTCHET!I482+[1]OTCHET!I483+[1]OTCHET!I486+[1]OTCHET!I487+[1]OTCHET!I488+[1]OTCHET!I490</f>
        <v>0</v>
      </c>
      <c r="J68" s="360">
        <f>+[1]OTCHET!J478+[1]OTCHET!J479+[1]OTCHET!J482+[1]OTCHET!J483+[1]OTCHET!J486+[1]OTCHET!J487+[1]OTCHET!J488+[1]OTCHET!J490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108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109</v>
      </c>
      <c r="C69" s="356" t="s">
        <v>110</v>
      </c>
      <c r="D69" s="356"/>
      <c r="E69" s="357">
        <f>+[1]OTCHET!E491</f>
        <v>0</v>
      </c>
      <c r="F69" s="357">
        <f t="shared" si="1"/>
        <v>0</v>
      </c>
      <c r="G69" s="358">
        <f>+[1]OTCHET!G491</f>
        <v>0</v>
      </c>
      <c r="H69" s="359">
        <f>+[1]OTCHET!H491</f>
        <v>0</v>
      </c>
      <c r="I69" s="359">
        <f>+[1]OTCHET!I491</f>
        <v>0</v>
      </c>
      <c r="J69" s="360">
        <f>+[1]OTCHET!J491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110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111</v>
      </c>
      <c r="C70" s="356" t="s">
        <v>112</v>
      </c>
      <c r="D70" s="356"/>
      <c r="E70" s="357">
        <f>+[1]OTCHET!E496</f>
        <v>0</v>
      </c>
      <c r="F70" s="357">
        <f t="shared" si="1"/>
        <v>0</v>
      </c>
      <c r="G70" s="358">
        <f>+[1]OTCHET!G496</f>
        <v>0</v>
      </c>
      <c r="H70" s="359">
        <f>+[1]OTCHET!H496</f>
        <v>0</v>
      </c>
      <c r="I70" s="359">
        <f>+[1]OTCHET!I496</f>
        <v>0</v>
      </c>
      <c r="J70" s="360">
        <f>+[1]OTCHET!J496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112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113</v>
      </c>
      <c r="C71" s="356" t="s">
        <v>114</v>
      </c>
      <c r="D71" s="356"/>
      <c r="E71" s="357">
        <f>+[1]OTCHET!E536</f>
        <v>0</v>
      </c>
      <c r="F71" s="357">
        <f t="shared" si="1"/>
        <v>0</v>
      </c>
      <c r="G71" s="358">
        <f>+[1]OTCHET!G536</f>
        <v>0</v>
      </c>
      <c r="H71" s="359">
        <f>+[1]OTCHET!H536</f>
        <v>0</v>
      </c>
      <c r="I71" s="359">
        <f>+[1]OTCHET!I536</f>
        <v>0</v>
      </c>
      <c r="J71" s="360">
        <f>+[1]OTCHET!J536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114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115</v>
      </c>
      <c r="C72" s="362" t="s">
        <v>116</v>
      </c>
      <c r="D72" s="362"/>
      <c r="E72" s="357">
        <f>+[1]OTCHET!E575+[1]OTCHET!E576</f>
        <v>0</v>
      </c>
      <c r="F72" s="357">
        <f t="shared" si="1"/>
        <v>0</v>
      </c>
      <c r="G72" s="358">
        <f>+[1]OTCHET!G575+[1]OTCHET!G576</f>
        <v>0</v>
      </c>
      <c r="H72" s="359">
        <f>+[1]OTCHET!H575+[1]OTCHET!H576</f>
        <v>0</v>
      </c>
      <c r="I72" s="359">
        <f>+[1]OTCHET!I575+[1]OTCHET!I576</f>
        <v>0</v>
      </c>
      <c r="J72" s="360">
        <f>+[1]OTCHET!J575+[1]OTCHET!J576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116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117</v>
      </c>
      <c r="C73" s="363" t="s">
        <v>118</v>
      </c>
      <c r="D73" s="363"/>
      <c r="E73" s="364">
        <f>+[1]OTCHET!E577+[1]OTCHET!E578+[1]OTCHET!E579</f>
        <v>0</v>
      </c>
      <c r="F73" s="364">
        <f t="shared" si="1"/>
        <v>0</v>
      </c>
      <c r="G73" s="365">
        <f>+[1]OTCHET!G577+[1]OTCHET!G578+[1]OTCHET!G579</f>
        <v>0</v>
      </c>
      <c r="H73" s="366">
        <f>+[1]OTCHET!H577+[1]OTCHET!H578+[1]OTCHET!H579</f>
        <v>0</v>
      </c>
      <c r="I73" s="366">
        <f>+[1]OTCHET!I577+[1]OTCHET!I578+[1]OTCHET!I579</f>
        <v>0</v>
      </c>
      <c r="J73" s="367">
        <f>+[1]OTCHET!J577+[1]OTCHET!J578+[1]OTCHET!J579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118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119</v>
      </c>
      <c r="C74" s="240" t="s">
        <v>120</v>
      </c>
      <c r="D74" s="239"/>
      <c r="E74" s="281">
        <f>[1]OTCHET!E455</f>
        <v>0</v>
      </c>
      <c r="F74" s="281">
        <f t="shared" si="1"/>
        <v>0</v>
      </c>
      <c r="G74" s="282">
        <f>[1]OTCHET!G455</f>
        <v>0</v>
      </c>
      <c r="H74" s="283">
        <f>[1]OTCHET!H455</f>
        <v>0</v>
      </c>
      <c r="I74" s="283">
        <f>[1]OTCHET!I455</f>
        <v>0</v>
      </c>
      <c r="J74" s="284">
        <f>[1]OTCHET!J455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120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121</v>
      </c>
      <c r="C75" s="127" t="s">
        <v>122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122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123</v>
      </c>
      <c r="C76" s="348" t="s">
        <v>124</v>
      </c>
      <c r="D76" s="348"/>
      <c r="E76" s="349">
        <f>+[1]OTCHET!E460+[1]OTCHET!E463</f>
        <v>0</v>
      </c>
      <c r="F76" s="349">
        <f t="shared" si="1"/>
        <v>0</v>
      </c>
      <c r="G76" s="350">
        <f>+[1]OTCHET!G460+[1]OTCHET!G463</f>
        <v>0</v>
      </c>
      <c r="H76" s="351">
        <f>+[1]OTCHET!H460+[1]OTCHET!H463</f>
        <v>0</v>
      </c>
      <c r="I76" s="351">
        <f>+[1]OTCHET!I460+[1]OTCHET!I463</f>
        <v>0</v>
      </c>
      <c r="J76" s="352">
        <f>+[1]OTCHET!J460+[1]OTCHET!J463</f>
        <v>0</v>
      </c>
      <c r="K76" s="369"/>
      <c r="L76" s="369"/>
      <c r="M76" s="369"/>
      <c r="N76" s="204"/>
      <c r="O76" s="354" t="s">
        <v>124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125</v>
      </c>
      <c r="C77" s="356" t="s">
        <v>126</v>
      </c>
      <c r="D77" s="356"/>
      <c r="E77" s="357">
        <f>+[1]OTCHET!E461+[1]OTCHET!E464</f>
        <v>0</v>
      </c>
      <c r="F77" s="357">
        <f t="shared" si="1"/>
        <v>0</v>
      </c>
      <c r="G77" s="358">
        <f>+[1]OTCHET!G461+[1]OTCHET!G464</f>
        <v>0</v>
      </c>
      <c r="H77" s="359">
        <f>+[1]OTCHET!H461+[1]OTCHET!H464</f>
        <v>0</v>
      </c>
      <c r="I77" s="359">
        <f>+[1]OTCHET!I461+[1]OTCHET!I464</f>
        <v>0</v>
      </c>
      <c r="J77" s="360">
        <f>+[1]OTCHET!J461+[1]OTCHET!J464</f>
        <v>0</v>
      </c>
      <c r="K77" s="369"/>
      <c r="L77" s="369"/>
      <c r="M77" s="369"/>
      <c r="N77" s="204"/>
      <c r="O77" s="361" t="s">
        <v>126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127</v>
      </c>
      <c r="C78" s="356" t="s">
        <v>128</v>
      </c>
      <c r="D78" s="356"/>
      <c r="E78" s="357">
        <f>[1]OTCHET!E465</f>
        <v>0</v>
      </c>
      <c r="F78" s="357">
        <f t="shared" si="1"/>
        <v>0</v>
      </c>
      <c r="G78" s="358">
        <f>[1]OTCHET!G465</f>
        <v>0</v>
      </c>
      <c r="H78" s="359">
        <f>[1]OTCHET!H465</f>
        <v>0</v>
      </c>
      <c r="I78" s="359">
        <f>[1]OTCHET!I465</f>
        <v>0</v>
      </c>
      <c r="J78" s="360">
        <f>[1]OTCHET!J465</f>
        <v>0</v>
      </c>
      <c r="K78" s="369"/>
      <c r="L78" s="369"/>
      <c r="M78" s="369"/>
      <c r="N78" s="204"/>
      <c r="O78" s="361" t="s">
        <v>128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129</v>
      </c>
      <c r="C80" s="356" t="s">
        <v>130</v>
      </c>
      <c r="D80" s="356"/>
      <c r="E80" s="357">
        <f>+[1]OTCHET!E473</f>
        <v>0</v>
      </c>
      <c r="F80" s="357">
        <f t="shared" si="1"/>
        <v>0</v>
      </c>
      <c r="G80" s="358">
        <f>+[1]OTCHET!G473</f>
        <v>0</v>
      </c>
      <c r="H80" s="359">
        <f>+[1]OTCHET!H473</f>
        <v>0</v>
      </c>
      <c r="I80" s="359">
        <f>+[1]OTCHET!I473</f>
        <v>0</v>
      </c>
      <c r="J80" s="360">
        <f>+[1]OTCHET!J473</f>
        <v>0</v>
      </c>
      <c r="K80" s="369"/>
      <c r="L80" s="369"/>
      <c r="M80" s="369"/>
      <c r="N80" s="204"/>
      <c r="O80" s="361" t="s">
        <v>130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131</v>
      </c>
      <c r="C81" s="370" t="s">
        <v>132</v>
      </c>
      <c r="D81" s="370"/>
      <c r="E81" s="364">
        <f>+[1]OTCHET!E474</f>
        <v>0</v>
      </c>
      <c r="F81" s="364">
        <f t="shared" si="1"/>
        <v>0</v>
      </c>
      <c r="G81" s="365">
        <f>+[1]OTCHET!G474</f>
        <v>0</v>
      </c>
      <c r="H81" s="366">
        <f>+[1]OTCHET!H474</f>
        <v>0</v>
      </c>
      <c r="I81" s="366">
        <f>+[1]OTCHET!I474</f>
        <v>0</v>
      </c>
      <c r="J81" s="367">
        <f>+[1]OTCHET!J474</f>
        <v>0</v>
      </c>
      <c r="K81" s="369"/>
      <c r="L81" s="369"/>
      <c r="M81" s="369"/>
      <c r="N81" s="204"/>
      <c r="O81" s="368" t="s">
        <v>132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133</v>
      </c>
      <c r="C82" s="240" t="s">
        <v>134</v>
      </c>
      <c r="D82" s="239"/>
      <c r="E82" s="281">
        <f>[1]OTCHET!E529</f>
        <v>0</v>
      </c>
      <c r="F82" s="281">
        <f t="shared" si="1"/>
        <v>0</v>
      </c>
      <c r="G82" s="282">
        <f>[1]OTCHET!G529</f>
        <v>0</v>
      </c>
      <c r="H82" s="283">
        <f>[1]OTCHET!H529</f>
        <v>0</v>
      </c>
      <c r="I82" s="283">
        <f>[1]OTCHET!I529</f>
        <v>0</v>
      </c>
      <c r="J82" s="284">
        <f>[1]OTCHET!J529</f>
        <v>0</v>
      </c>
      <c r="K82" s="369"/>
      <c r="L82" s="369"/>
      <c r="M82" s="369"/>
      <c r="N82" s="204"/>
      <c r="O82" s="285" t="s">
        <v>134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135</v>
      </c>
      <c r="C83" s="230" t="s">
        <v>136</v>
      </c>
      <c r="D83" s="229"/>
      <c r="E83" s="286">
        <f>[1]OTCHET!E530</f>
        <v>0</v>
      </c>
      <c r="F83" s="286">
        <f t="shared" si="1"/>
        <v>0</v>
      </c>
      <c r="G83" s="287">
        <f>[1]OTCHET!G530</f>
        <v>0</v>
      </c>
      <c r="H83" s="288">
        <f>[1]OTCHET!H530</f>
        <v>0</v>
      </c>
      <c r="I83" s="288">
        <f>[1]OTCHET!I530</f>
        <v>0</v>
      </c>
      <c r="J83" s="289">
        <f>[1]OTCHET!J530</f>
        <v>0</v>
      </c>
      <c r="K83" s="369"/>
      <c r="L83" s="369"/>
      <c r="M83" s="369"/>
      <c r="N83" s="204"/>
      <c r="O83" s="290" t="s">
        <v>136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137</v>
      </c>
      <c r="C84" s="127" t="s">
        <v>138</v>
      </c>
      <c r="D84" s="231"/>
      <c r="E84" s="291">
        <f>+E85+E86</f>
        <v>0</v>
      </c>
      <c r="F84" s="291">
        <f>+F85+F86</f>
        <v>0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138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139</v>
      </c>
      <c r="C85" s="348" t="s">
        <v>140</v>
      </c>
      <c r="D85" s="371"/>
      <c r="E85" s="349">
        <f>+[1]OTCHET!E497+[1]OTCHET!E506+[1]OTCHET!E510+[1]OTCHET!E537</f>
        <v>0</v>
      </c>
      <c r="F85" s="349">
        <f t="shared" si="1"/>
        <v>0</v>
      </c>
      <c r="G85" s="350">
        <f>+[1]OTCHET!G497+[1]OTCHET!G506+[1]OTCHET!G510+[1]OTCHET!G537</f>
        <v>0</v>
      </c>
      <c r="H85" s="351">
        <f>+[1]OTCHET!H497+[1]OTCHET!H506+[1]OTCHET!H510+[1]OTCHET!H537</f>
        <v>0</v>
      </c>
      <c r="I85" s="351">
        <f>+[1]OTCHET!I497+[1]OTCHET!I506+[1]OTCHET!I510+[1]OTCHET!I537</f>
        <v>0</v>
      </c>
      <c r="J85" s="352">
        <f>+[1]OTCHET!J497+[1]OTCHET!J506+[1]OTCHET!J510+[1]OTCHET!J537</f>
        <v>0</v>
      </c>
      <c r="K85" s="369"/>
      <c r="L85" s="369"/>
      <c r="M85" s="369"/>
      <c r="N85" s="204"/>
      <c r="O85" s="354" t="s">
        <v>140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141</v>
      </c>
      <c r="C86" s="370" t="s">
        <v>142</v>
      </c>
      <c r="D86" s="372"/>
      <c r="E86" s="364">
        <f>+[1]OTCHET!E515+[1]OTCHET!E518+[1]OTCHET!E538</f>
        <v>0</v>
      </c>
      <c r="F86" s="364">
        <f t="shared" si="1"/>
        <v>0</v>
      </c>
      <c r="G86" s="365">
        <f>+[1]OTCHET!G515+[1]OTCHET!G518+[1]OTCHET!G538</f>
        <v>0</v>
      </c>
      <c r="H86" s="366">
        <f>+[1]OTCHET!H515+[1]OTCHET!H518+[1]OTCHET!H538</f>
        <v>0</v>
      </c>
      <c r="I86" s="366">
        <f>+[1]OTCHET!I515+[1]OTCHET!I518+[1]OTCHET!I538</f>
        <v>0</v>
      </c>
      <c r="J86" s="367">
        <f>+[1]OTCHET!J515+[1]OTCHET!J518+[1]OTCHET!J538</f>
        <v>0</v>
      </c>
      <c r="K86" s="369"/>
      <c r="L86" s="369"/>
      <c r="M86" s="369"/>
      <c r="N86" s="204"/>
      <c r="O86" s="368" t="s">
        <v>142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143</v>
      </c>
      <c r="C87" s="240" t="s">
        <v>144</v>
      </c>
      <c r="D87" s="373"/>
      <c r="E87" s="281">
        <f>[1]OTCHET!E525</f>
        <v>0</v>
      </c>
      <c r="F87" s="281">
        <f t="shared" ref="F87:F94" si="11">+G87+H87+I87+J87</f>
        <v>106213</v>
      </c>
      <c r="G87" s="282">
        <f>[1]OTCHET!G525</f>
        <v>0</v>
      </c>
      <c r="H87" s="283">
        <f>[1]OTCHET!H525</f>
        <v>0</v>
      </c>
      <c r="I87" s="283">
        <f>[1]OTCHET!I525</f>
        <v>0</v>
      </c>
      <c r="J87" s="284">
        <f>[1]OTCHET!J525</f>
        <v>106213</v>
      </c>
      <c r="K87" s="369"/>
      <c r="L87" s="369"/>
      <c r="M87" s="369"/>
      <c r="N87" s="204"/>
      <c r="O87" s="285" t="s">
        <v>144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145</v>
      </c>
      <c r="C88" s="230" t="s">
        <v>146</v>
      </c>
      <c r="D88" s="229"/>
      <c r="E88" s="286">
        <f>+[1]OTCHET!E561+[1]OTCHET!E562+[1]OTCHET!E563+[1]OTCHET!E564+[1]OTCHET!E565+[1]OTCHET!E566</f>
        <v>0</v>
      </c>
      <c r="F88" s="286">
        <f t="shared" si="11"/>
        <v>0</v>
      </c>
      <c r="G88" s="287">
        <f>+[1]OTCHET!G561+[1]OTCHET!G562+[1]OTCHET!G563+[1]OTCHET!G564+[1]OTCHET!G565+[1]OTCHET!G566</f>
        <v>0</v>
      </c>
      <c r="H88" s="288">
        <f>+[1]OTCHET!H561+[1]OTCHET!H562+[1]OTCHET!H563+[1]OTCHET!H564+[1]OTCHET!H565+[1]OTCHET!H566</f>
        <v>0</v>
      </c>
      <c r="I88" s="288">
        <f>+[1]OTCHET!I561+[1]OTCHET!I562+[1]OTCHET!I563+[1]OTCHET!I564+[1]OTCHET!I565+[1]OTCHET!I566</f>
        <v>0</v>
      </c>
      <c r="J88" s="289">
        <f>+[1]OTCHET!J561+[1]OTCHET!J562+[1]OTCHET!J563+[1]OTCHET!J564+[1]OTCHET!J565+[1]OTCHET!J566</f>
        <v>0</v>
      </c>
      <c r="K88" s="369"/>
      <c r="L88" s="369"/>
      <c r="M88" s="369"/>
      <c r="N88" s="204"/>
      <c r="O88" s="290" t="s">
        <v>146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147</v>
      </c>
      <c r="C89" s="374" t="s">
        <v>148</v>
      </c>
      <c r="D89" s="374"/>
      <c r="E89" s="176">
        <f>+[1]OTCHET!E567+[1]OTCHET!E568+[1]OTCHET!E569+[1]OTCHET!E570+[1]OTCHET!E571+[1]OTCHET!E572+[1]OTCHET!E573</f>
        <v>0</v>
      </c>
      <c r="F89" s="176">
        <f t="shared" si="11"/>
        <v>0</v>
      </c>
      <c r="G89" s="177">
        <f>+[1]OTCHET!G567+[1]OTCHET!G568+[1]OTCHET!G569+[1]OTCHET!G570+[1]OTCHET!G571+[1]OTCHET!G572+[1]OTCHET!G573</f>
        <v>0</v>
      </c>
      <c r="H89" s="178">
        <f>+[1]OTCHET!H567+[1]OTCHET!H568+[1]OTCHET!H569+[1]OTCHET!H570+[1]OTCHET!H571+[1]OTCHET!H572+[1]OTCHET!H573</f>
        <v>0</v>
      </c>
      <c r="I89" s="178">
        <f>+[1]OTCHET!I567+[1]OTCHET!I568+[1]OTCHET!I569+[1]OTCHET!I570+[1]OTCHET!I571+[1]OTCHET!I572+[1]OTCHET!I573</f>
        <v>0</v>
      </c>
      <c r="J89" s="179">
        <f>+[1]OTCHET!J567+[1]OTCHET!J568+[1]OTCHET!J569+[1]OTCHET!J570+[1]OTCHET!J571+[1]OTCHET!J572+[1]OTCHET!J573</f>
        <v>0</v>
      </c>
      <c r="K89" s="375"/>
      <c r="L89" s="375"/>
      <c r="M89" s="375"/>
      <c r="N89" s="204"/>
      <c r="O89" s="180" t="s">
        <v>148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149</v>
      </c>
      <c r="C90" s="230" t="s">
        <v>150</v>
      </c>
      <c r="D90" s="374"/>
      <c r="E90" s="176">
        <f>+[1]OTCHET!E574</f>
        <v>0</v>
      </c>
      <c r="F90" s="176">
        <f t="shared" si="11"/>
        <v>0</v>
      </c>
      <c r="G90" s="177">
        <f>+[1]OTCHET!G574</f>
        <v>0</v>
      </c>
      <c r="H90" s="178">
        <f>+[1]OTCHET!H574</f>
        <v>0</v>
      </c>
      <c r="I90" s="178">
        <f>+[1]OTCHET!I574</f>
        <v>0</v>
      </c>
      <c r="J90" s="179">
        <f>+[1]OTCHET!J574</f>
        <v>0</v>
      </c>
      <c r="K90" s="375"/>
      <c r="L90" s="375"/>
      <c r="M90" s="375"/>
      <c r="N90" s="204"/>
      <c r="O90" s="180" t="s">
        <v>150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151</v>
      </c>
      <c r="C91" s="230" t="s">
        <v>152</v>
      </c>
      <c r="D91" s="230"/>
      <c r="E91" s="176">
        <f>+[1]OTCHET!E581+[1]OTCHET!E582</f>
        <v>0</v>
      </c>
      <c r="F91" s="176">
        <f t="shared" si="11"/>
        <v>0</v>
      </c>
      <c r="G91" s="177">
        <f>+[1]OTCHET!G581+[1]OTCHET!G582</f>
        <v>0</v>
      </c>
      <c r="H91" s="178">
        <f>+[1]OTCHET!H581+[1]OTCHET!H582</f>
        <v>0</v>
      </c>
      <c r="I91" s="178">
        <f>+[1]OTCHET!I581+[1]OTCHET!I582</f>
        <v>0</v>
      </c>
      <c r="J91" s="179">
        <f>+[1]OTCHET!J581+[1]OTCHET!J582</f>
        <v>0</v>
      </c>
      <c r="K91" s="375"/>
      <c r="L91" s="375"/>
      <c r="M91" s="375"/>
      <c r="N91" s="204"/>
      <c r="O91" s="180" t="s">
        <v>152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153</v>
      </c>
      <c r="C92" s="374" t="s">
        <v>154</v>
      </c>
      <c r="D92" s="230"/>
      <c r="E92" s="176">
        <f>+[1]OTCHET!E583+[1]OTCHET!E584</f>
        <v>0</v>
      </c>
      <c r="F92" s="176">
        <f t="shared" si="11"/>
        <v>0</v>
      </c>
      <c r="G92" s="177">
        <f>+[1]OTCHET!G583+[1]OTCHET!G584</f>
        <v>0</v>
      </c>
      <c r="H92" s="178">
        <f>+[1]OTCHET!H583+[1]OTCHET!H584</f>
        <v>0</v>
      </c>
      <c r="I92" s="178">
        <f>+[1]OTCHET!I583+[1]OTCHET!I584</f>
        <v>0</v>
      </c>
      <c r="J92" s="179">
        <f>+[1]OTCHET!J583+[1]OTCHET!J584</f>
        <v>0</v>
      </c>
      <c r="K92" s="375"/>
      <c r="L92" s="375"/>
      <c r="M92" s="375"/>
      <c r="N92" s="204"/>
      <c r="O92" s="180" t="s">
        <v>154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155</v>
      </c>
      <c r="C93" s="127" t="s">
        <v>156</v>
      </c>
      <c r="D93" s="127"/>
      <c r="E93" s="128">
        <f>[1]OTCHET!E585</f>
        <v>0</v>
      </c>
      <c r="F93" s="128">
        <f t="shared" si="11"/>
        <v>0</v>
      </c>
      <c r="G93" s="129">
        <f>[1]OTCHET!G585</f>
        <v>0</v>
      </c>
      <c r="H93" s="130">
        <f>[1]OTCHET!H585</f>
        <v>0</v>
      </c>
      <c r="I93" s="130">
        <f>[1]OTCHET!I585</f>
        <v>0</v>
      </c>
      <c r="J93" s="131">
        <f>[1]OTCHET!J585</f>
        <v>0</v>
      </c>
      <c r="K93" s="375"/>
      <c r="L93" s="375"/>
      <c r="M93" s="375"/>
      <c r="N93" s="204"/>
      <c r="O93" s="133" t="s">
        <v>156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157</v>
      </c>
      <c r="C94" s="377" t="s">
        <v>158</v>
      </c>
      <c r="D94" s="377"/>
      <c r="E94" s="378">
        <f>+[1]OTCHET!E588</f>
        <v>0</v>
      </c>
      <c r="F94" s="378">
        <f t="shared" si="11"/>
        <v>0</v>
      </c>
      <c r="G94" s="379">
        <f>+[1]OTCHET!G588</f>
        <v>0</v>
      </c>
      <c r="H94" s="380">
        <f>+[1]OTCHET!H588</f>
        <v>0</v>
      </c>
      <c r="I94" s="380">
        <f>+[1]OTCHET!I588</f>
        <v>0</v>
      </c>
      <c r="J94" s="381">
        <f>+[1]OTCHET!J588</f>
        <v>0</v>
      </c>
      <c r="K94" s="382"/>
      <c r="L94" s="382"/>
      <c r="M94" s="382"/>
      <c r="N94" s="204"/>
      <c r="O94" s="383" t="s">
        <v>158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159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160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161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162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163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161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162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+[1]OTCHET!H599</f>
        <v>mdimova@mtitc.government.bg</v>
      </c>
      <c r="C105" s="402"/>
      <c r="D105" s="402"/>
      <c r="E105" s="407"/>
      <c r="F105" s="19"/>
      <c r="G105" s="408" t="str">
        <f>+[1]OTCHET!E599</f>
        <v>02/94 09 459</v>
      </c>
      <c r="H105" s="408">
        <f>+[1]OTCHET!F599</f>
        <v>0</v>
      </c>
      <c r="I105" s="409"/>
      <c r="J105" s="410">
        <f>+[1]OTCHET!B599</f>
        <v>42711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164</v>
      </c>
      <c r="C106" s="412"/>
      <c r="D106" s="412"/>
      <c r="E106" s="413"/>
      <c r="F106" s="413"/>
      <c r="G106" s="414" t="s">
        <v>165</v>
      </c>
      <c r="H106" s="414"/>
      <c r="I106" s="415"/>
      <c r="J106" s="416" t="s">
        <v>166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167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+[1]OTCHET!D597</f>
        <v>Мариана Димова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168</v>
      </c>
      <c r="C111" s="402"/>
      <c r="D111" s="402"/>
      <c r="E111" s="419"/>
      <c r="F111" s="419"/>
      <c r="G111" s="3"/>
      <c r="H111" s="422" t="s">
        <v>169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+[1]OTCHET!G594</f>
        <v>Иван Иванов</v>
      </c>
      <c r="F112" s="421"/>
      <c r="G112" s="426"/>
      <c r="H112" s="3"/>
      <c r="I112" s="421" t="str">
        <f>+[1]OTCHET!G597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 objects="1" scenarios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ax="12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2017-01-19T09:13:38Z</dcterms:created>
  <dcterms:modified xsi:type="dcterms:W3CDTF">2017-01-19T09:14:02Z</dcterms:modified>
</cp:coreProperties>
</file>