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0.11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pokazateli'!$A$1:$M$112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H85" i="1"/>
  <c r="G85" i="1"/>
  <c r="F85" i="1" s="1"/>
  <c r="E85" i="1"/>
  <c r="M84" i="1"/>
  <c r="L84" i="1"/>
  <c r="K84" i="1"/>
  <c r="J84" i="1"/>
  <c r="I84" i="1"/>
  <c r="H84" i="1"/>
  <c r="G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F66" i="1" s="1"/>
  <c r="E68" i="1"/>
  <c r="M67" i="1"/>
  <c r="L67" i="1"/>
  <c r="K67" i="1"/>
  <c r="J67" i="1"/>
  <c r="I67" i="1"/>
  <c r="H67" i="1"/>
  <c r="G67" i="1"/>
  <c r="F67" i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J64" i="1"/>
  <c r="I64" i="1"/>
  <c r="H64" i="1"/>
  <c r="G64" i="1"/>
  <c r="E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J38" i="1"/>
  <c r="I38" i="1"/>
  <c r="H38" i="1"/>
  <c r="G38" i="1"/>
  <c r="F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 s="1"/>
  <c r="F25" i="1" s="1"/>
  <c r="F22" i="1" s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E25" i="1"/>
  <c r="F24" i="1"/>
  <c r="J23" i="1"/>
  <c r="I23" i="1"/>
  <c r="H23" i="1"/>
  <c r="G23" i="1"/>
  <c r="F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E22" i="1"/>
  <c r="E62" i="1" s="1"/>
  <c r="F15" i="1"/>
  <c r="E15" i="1"/>
  <c r="F13" i="1"/>
  <c r="E13" i="1"/>
  <c r="B13" i="1"/>
  <c r="I11" i="1"/>
  <c r="H11" i="1"/>
  <c r="F11" i="1"/>
  <c r="B11" i="1"/>
  <c r="B8" i="1"/>
  <c r="I103" i="1" l="1"/>
  <c r="I63" i="1"/>
  <c r="F54" i="1"/>
  <c r="F75" i="1"/>
  <c r="F64" i="1" s="1"/>
  <c r="F84" i="1"/>
  <c r="E103" i="1"/>
  <c r="E63" i="1"/>
  <c r="H103" i="1"/>
  <c r="H63" i="1"/>
  <c r="J103" i="1"/>
  <c r="J63" i="1"/>
  <c r="F62" i="1"/>
  <c r="G54" i="1"/>
  <c r="G62" i="1" s="1"/>
  <c r="G103" i="1" l="1"/>
  <c r="G63" i="1"/>
  <c r="F103" i="1"/>
  <c r="F63" i="1"/>
  <c r="B103" i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<sst xmlns="http://schemas.openxmlformats.org/spreadsheetml/2006/main" count="241" uniqueCount="170">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</sst>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6_11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42704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1766544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23357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443057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673194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1213308</v>
          </cell>
        </row>
        <row r="282">
          <cell r="E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-8191747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12848524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19">
          <cell r="J419">
            <v>-643530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106213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G562">
            <v>0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8">
          <cell r="E588">
            <v>0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Мариана Димова</v>
          </cell>
          <cell r="G597" t="str">
            <v>Иван Марков</v>
          </cell>
        </row>
        <row r="599">
          <cell r="B599">
            <v>42711</v>
          </cell>
          <cell r="E599" t="str">
            <v>02/94 09 459</v>
          </cell>
          <cell r="H599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view="pageBreakPreview" topLeftCell="B52" zoomScale="70" zoomScaleNormal="75" zoomScaleSheetLayoutView="70" workbookViewId="0">
      <selection activeCell="U21" sqref="U21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42704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4119460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4119460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1766544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1766544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23357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23357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443057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443057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0</v>
      </c>
      <c r="F42" s="176">
        <f t="shared" si="1"/>
        <v>673194</v>
      </c>
      <c r="G42" s="177">
        <f>+[1]OTCHET!G204+[1]OTCHET!G222+[1]OTCHET!G269</f>
        <v>0</v>
      </c>
      <c r="H42" s="178">
        <f>+[1]OTCHET!H204+[1]OTCHET!H222+[1]OTCHET!H269</f>
        <v>0</v>
      </c>
      <c r="I42" s="178">
        <f>+[1]OTCHET!I204+[1]OTCHET!I222+[1]OTCHET!I269</f>
        <v>0</v>
      </c>
      <c r="J42" s="179">
        <f>+[1]OTCHET!J204+[1]OTCHET!J222+[1]OTCHET!J269</f>
        <v>673194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0</v>
      </c>
      <c r="F44" s="233">
        <f t="shared" si="1"/>
        <v>0</v>
      </c>
      <c r="G44" s="234">
        <f>+[1]OTCHET!G235+[1]OTCHET!G236+[1]OTCHET!G237+[1]OTCHET!G238+[1]OTCHET!G241+[1]OTCHET!G242+[1]OTCHET!G245</f>
        <v>0</v>
      </c>
      <c r="H44" s="235">
        <f>+[1]OTCHET!H235+[1]OTCHET!H236+[1]OTCHET!H237+[1]OTCHET!H238+[1]OTCHET!H241+[1]OTCHET!H242+[1]OTCHET!H245</f>
        <v>0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0</v>
      </c>
      <c r="F47" s="176">
        <f t="shared" si="1"/>
        <v>0</v>
      </c>
      <c r="G47" s="177">
        <f>+[1]OTCHET!G263+[1]OTCHET!G267+[1]OTCHET!G268+[1]OTCHET!G270</f>
        <v>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0</v>
      </c>
      <c r="F48" s="176">
        <f t="shared" si="1"/>
        <v>1213308</v>
      </c>
      <c r="G48" s="177">
        <f>[1]OTCHET!G273+[1]OTCHET!G274+[1]OTCHET!G282+[1]OTCHET!G285</f>
        <v>0</v>
      </c>
      <c r="H48" s="178">
        <f>[1]OTCHET!H273+[1]OTCHET!H274+[1]OTCHET!H282+[1]OTCHET!H285</f>
        <v>0</v>
      </c>
      <c r="I48" s="178">
        <f>[1]OTCHET!I273+[1]OTCHET!I274+[1]OTCHET!I282+[1]OTCHET!I285</f>
        <v>0</v>
      </c>
      <c r="J48" s="179">
        <f>[1]OTCHET!J273+[1]OTCHET!J274+[1]OTCHET!J282+[1]OTCHET!J285</f>
        <v>1213308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0</v>
      </c>
      <c r="F49" s="176">
        <f t="shared" si="1"/>
        <v>0</v>
      </c>
      <c r="G49" s="177">
        <f>+[1]OTCHET!G286</f>
        <v>0</v>
      </c>
      <c r="H49" s="178">
        <f>+[1]OTCHET!H286</f>
        <v>0</v>
      </c>
      <c r="I49" s="178">
        <f>+[1]OTCHET!I286</f>
        <v>0</v>
      </c>
      <c r="J49" s="179">
        <f>+[1]OTCHET!J286</f>
        <v>0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0</v>
      </c>
      <c r="F54" s="275">
        <f t="shared" si="4"/>
        <v>4013247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4013247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0</v>
      </c>
      <c r="F55" s="281">
        <f t="shared" si="1"/>
        <v>0</v>
      </c>
      <c r="G55" s="282">
        <f>+[1]OTCHET!G355+[1]OTCHET!G369+[1]OTCHET!G382</f>
        <v>0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0</v>
      </c>
      <c r="F56" s="286">
        <f t="shared" si="1"/>
        <v>4013247</v>
      </c>
      <c r="G56" s="287">
        <f>+[1]OTCHET!G377+[1]OTCHET!G385+[1]OTCHET!G390+[1]OTCHET!G393+[1]OTCHET!G396+[1]OTCHET!G399+[1]OTCHET!G400+[1]OTCHET!G403+[1]OTCHET!G416+[1]OTCHET!G417+[1]OTCHET!G418+[1]OTCHET!G419+[1]OTCHET!G420</f>
        <v>0</v>
      </c>
      <c r="H56" s="288">
        <f>+[1]OTCHET!H377+[1]OTCHET!H385+[1]OTCHET!H390+[1]OTCHET!H393+[1]OTCHET!H396+[1]OTCHET!H399+[1]OTCHET!H400+[1]OTCHET!H403+[1]OTCHET!H416+[1]OTCHET!H417+[1]OTCHET!H418+[1]OTCHET!H419+[1]OTCHET!H420</f>
        <v>0</v>
      </c>
      <c r="I56" s="288">
        <f>+[1]OTCHET!I377+[1]OTCHET!I385+[1]OTCHET!I390+[1]OTCHET!I393+[1]OTCHET!I396+[1]OTCHET!I399+[1]OTCHET!I400+[1]OTCHET!I403+[1]OTCHET!I416+[1]OTCHET!I417+[1]OTCHET!I418+[1]OTCHET!I419+[1]OTCHET!I420</f>
        <v>0</v>
      </c>
      <c r="J56" s="289">
        <f>+[1]OTCHET!J377+[1]OTCHET!J385+[1]OTCHET!J390+[1]OTCHET!J393+[1]OTCHET!J396+[1]OTCHET!J399+[1]OTCHET!J400+[1]OTCHET!J403+[1]OTCHET!J416+[1]OTCHET!J417+[1]OTCHET!J418+[1]OTCHET!J419+[1]OTCHET!J420</f>
        <v>4013247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-643530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-643530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0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0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0</v>
      </c>
      <c r="F62" s="318">
        <f t="shared" si="5"/>
        <v>-106213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-106213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106213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106213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0</v>
      </c>
      <c r="F68" s="357">
        <f t="shared" si="1"/>
        <v>0</v>
      </c>
      <c r="G68" s="358">
        <f>+[1]OTCHET!G478+[1]OTCHET!G479+[1]OTCHET!G482+[1]OTCHET!G483+[1]OTCHET!G486+[1]OTCHET!G487+[1]OTCHET!G488+[1]OTCHET!G490</f>
        <v>0</v>
      </c>
      <c r="H68" s="359">
        <f>+[1]OTCHET!H478+[1]OTCHET!H479+[1]OTCHET!H482+[1]OTCHET!H483+[1]OTCHET!H486+[1]OTCHET!H487+[1]OTCHET!H488+[1]OTCHET!H490</f>
        <v>0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0</v>
      </c>
      <c r="G72" s="358">
        <f>+[1]OTCHET!G575+[1]OTCHET!G576</f>
        <v>0</v>
      </c>
      <c r="H72" s="359">
        <f>+[1]OTCHET!H575+[1]OTCHET!H576</f>
        <v>0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0</v>
      </c>
      <c r="G73" s="365">
        <f>+[1]OTCHET!G577+[1]OTCHET!G578+[1]OTCHET!G579</f>
        <v>0</v>
      </c>
      <c r="H73" s="366">
        <f>+[1]OTCHET!H577+[1]OTCHET!H578+[1]OTCHET!H579</f>
        <v>0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0</v>
      </c>
      <c r="F76" s="349">
        <f t="shared" si="1"/>
        <v>0</v>
      </c>
      <c r="G76" s="350">
        <f>+[1]OTCHET!G460+[1]OTCHET!G463</f>
        <v>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0</v>
      </c>
      <c r="F77" s="357">
        <f t="shared" si="1"/>
        <v>0</v>
      </c>
      <c r="G77" s="358">
        <f>+[1]OTCHET!G461+[1]OTCHET!G464</f>
        <v>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0</v>
      </c>
      <c r="F81" s="364">
        <f t="shared" si="1"/>
        <v>0</v>
      </c>
      <c r="G81" s="365">
        <f>+[1]OTCHET!G474</f>
        <v>0</v>
      </c>
      <c r="H81" s="366">
        <f>+[1]OTCHET!H474</f>
        <v>0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0</v>
      </c>
      <c r="F86" s="364">
        <f t="shared" si="1"/>
        <v>0</v>
      </c>
      <c r="G86" s="365">
        <f>+[1]OTCHET!G515+[1]OTCHET!G518+[1]OTCHET!G538</f>
        <v>0</v>
      </c>
      <c r="H86" s="366">
        <f>+[1]OTCHET!H515+[1]OTCHET!H518+[1]OTCHET!H538</f>
        <v>0</v>
      </c>
      <c r="I86" s="366">
        <f>+[1]OTCHET!I515+[1]OTCHET!I518+[1]OTCHET!I538</f>
        <v>0</v>
      </c>
      <c r="J86" s="367">
        <f>+[1]OTCHET!J515+[1]OTCHET!J518+[1]OTCHET!J538</f>
        <v>0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106213</v>
      </c>
      <c r="G87" s="282">
        <f>[1]OTCHET!G525</f>
        <v>0</v>
      </c>
      <c r="H87" s="283">
        <f>[1]OTCHET!H525</f>
        <v>0</v>
      </c>
      <c r="I87" s="283">
        <f>[1]OTCHET!I525</f>
        <v>0</v>
      </c>
      <c r="J87" s="284">
        <f>[1]OTCHET!J525</f>
        <v>106213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0</v>
      </c>
      <c r="F88" s="286">
        <f t="shared" si="11"/>
        <v>0</v>
      </c>
      <c r="G88" s="287">
        <f>+[1]OTCHET!G561+[1]OTCHET!G562+[1]OTCHET!G563+[1]OTCHET!G564+[1]OTCHET!G565+[1]OTCHET!G566</f>
        <v>0</v>
      </c>
      <c r="H88" s="288">
        <f>+[1]OTCHET!H561+[1]OTCHET!H562+[1]OTCHET!H563+[1]OTCHET!H564+[1]OTCHET!H565+[1]OTCHET!H566</f>
        <v>0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0</v>
      </c>
      <c r="G89" s="177">
        <f>+[1]OTCHET!G567+[1]OTCHET!G568+[1]OTCHET!G569+[1]OTCHET!G570+[1]OTCHET!G571+[1]OTCHET!G572+[1]OTCHET!G573</f>
        <v>0</v>
      </c>
      <c r="H89" s="178">
        <f>+[1]OTCHET!H567+[1]OTCHET!H568+[1]OTCHET!H569+[1]OTCHET!H570+[1]OTCHET!H571+[1]OTCHET!H572+[1]OTCHET!H573</f>
        <v>0</v>
      </c>
      <c r="I89" s="178">
        <f>+[1]OTCHET!I567+[1]OTCHET!I568+[1]OTCHET!I569+[1]OTCHET!I570+[1]OTCHET!I571+[1]OTCHET!I572+[1]OTCHET!I573</f>
        <v>0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0</v>
      </c>
      <c r="G90" s="177">
        <f>+[1]OTCHET!G574</f>
        <v>0</v>
      </c>
      <c r="H90" s="178">
        <f>+[1]OTCHET!H574</f>
        <v>0</v>
      </c>
      <c r="I90" s="178">
        <f>+[1]OTCHET!I574</f>
        <v>0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0</v>
      </c>
      <c r="G91" s="177">
        <f>+[1]OTCHET!G581+[1]OTCHET!G582</f>
        <v>0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0</v>
      </c>
      <c r="G92" s="177">
        <f>+[1]OTCHET!G583+[1]OTCHET!G584</f>
        <v>0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0</v>
      </c>
      <c r="H93" s="130">
        <f>[1]OTCHET!H585</f>
        <v>0</v>
      </c>
      <c r="I93" s="130">
        <f>[1]OTCHET!I585</f>
        <v>0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0</v>
      </c>
      <c r="H94" s="380">
        <f>+[1]OTCHET!H588</f>
        <v>0</v>
      </c>
      <c r="I94" s="380">
        <f>+[1]OTCHET!I588</f>
        <v>0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mdimova@mtitc.government.bg</v>
      </c>
      <c r="C105" s="402"/>
      <c r="D105" s="402"/>
      <c r="E105" s="407"/>
      <c r="F105" s="19"/>
      <c r="G105" s="408" t="str">
        <f>+[1]OTCHET!E599</f>
        <v>02/94 09 459</v>
      </c>
      <c r="H105" s="408">
        <f>+[1]OTCHET!F599</f>
        <v>0</v>
      </c>
      <c r="I105" s="409"/>
      <c r="J105" s="410">
        <f>+[1]OTCHET!B599</f>
        <v>42711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12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2017-01-19T09:13:38Z</dcterms:created>
  <dcterms:modified xsi:type="dcterms:W3CDTF">2017-01-19T09:14:02Z</dcterms:modified>
</cp:coreProperties>
</file>