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8925" tabRatio="952" activeTab="0"/>
  </bookViews>
  <sheets>
    <sheet name="unit" sheetId="1" r:id="rId1"/>
    <sheet name="suhozemen" sheetId="2" r:id="rId2"/>
    <sheet name="voden" sheetId="3" r:id="rId3"/>
    <sheet name="vazdu6en" sheetId="4" r:id="rId4"/>
    <sheet name="dostuppazar " sheetId="5" r:id="rId5"/>
    <sheet name="ppd" sheetId="6" r:id="rId6"/>
    <sheet name="kontrolavt" sheetId="7" r:id="rId7"/>
    <sheet name="kontrjt" sheetId="8" r:id="rId8"/>
    <sheet name="kontrvazdu6en" sheetId="9" r:id="rId9"/>
    <sheet name="kontrvoden" sheetId="10" r:id="rId10"/>
    <sheet name="tursene" sheetId="11" r:id="rId11"/>
    <sheet name="med" sheetId="12" r:id="rId12"/>
    <sheet name="avio" sheetId="13" r:id="rId13"/>
    <sheet name="adm" sheetId="14" r:id="rId14"/>
    <sheet name="es" sheetId="15" r:id="rId15"/>
    <sheet name="r4s" sheetId="16" r:id="rId16"/>
    <sheet name="dostup" sheetId="17" r:id="rId17"/>
    <sheet name="mns" sheetId="18" r:id="rId18"/>
    <sheet name="ioi" sheetId="19" r:id="rId19"/>
    <sheet name="eu" sheetId="20" r:id="rId20"/>
    <sheet name="osis" sheetId="21" r:id="rId21"/>
    <sheet name="danni" sheetId="22" r:id="rId22"/>
    <sheet name="post" sheetId="23" r:id="rId23"/>
    <sheet name="marki" sheetId="24" r:id="rId24"/>
    <sheet name="putinfrastr" sheetId="25" r:id="rId25"/>
  </sheets>
  <definedNames/>
  <calcPr fullCalcOnLoad="1"/>
</workbook>
</file>

<file path=xl/sharedStrings.xml><?xml version="1.0" encoding="utf-8"?>
<sst xmlns="http://schemas.openxmlformats.org/spreadsheetml/2006/main" count="650" uniqueCount="49">
  <si>
    <t>Програма "Развитие на железопътната инфраструктура и комбиниран транспорт"</t>
  </si>
  <si>
    <t>Програма "Контрол и осигуряване на стандарти в автомобилния транспорт"</t>
  </si>
  <si>
    <t>Програма "Контрол и осигуряване на стандарти в железопътния транспорт"</t>
  </si>
  <si>
    <t>Програма "Управление при кризи, превенция на риска, търсене и спасяване, разследване на произшествия"</t>
  </si>
  <si>
    <t>Програма "Медицинска и психологическа експертиза"</t>
  </si>
  <si>
    <t>Програма "Администрация"</t>
  </si>
  <si>
    <t xml:space="preserve"> Разходи  по програмите                     /в лева/</t>
  </si>
  <si>
    <t xml:space="preserve">Уточнен план         </t>
  </si>
  <si>
    <t>Отчет                      към 31 март</t>
  </si>
  <si>
    <t>Отчет                      към 30 юни</t>
  </si>
  <si>
    <t>Отчет                      към 30 септември</t>
  </si>
  <si>
    <t>Отчет                      към 31 декември</t>
  </si>
  <si>
    <t>I. Общо ведомствени разходи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</si>
  <si>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</si>
  <si>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</si>
  <si>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</si>
  <si>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</si>
  <si>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(I+II)</t>
  </si>
  <si>
    <t>Численост на щатния персонал</t>
  </si>
  <si>
    <t>Програма "Развитие на  инфраструктурата във водния транспорт"</t>
  </si>
  <si>
    <t>Програма "Развитие на  инфраструктурата във въздушния транспорт"</t>
  </si>
  <si>
    <t>Програма "Регулиране на достъпа до пазара и професията"</t>
  </si>
  <si>
    <t>Програма "Поддържане и проучване на водните пътища"</t>
  </si>
  <si>
    <t>Програма "Авиоотряд 28"</t>
  </si>
  <si>
    <t>Лихви § 21-00-§29-00</t>
  </si>
  <si>
    <t>Придобиване на дълготрайни активи и основен ремонт</t>
  </si>
  <si>
    <t>Капиталови трансфери</t>
  </si>
  <si>
    <t xml:space="preserve"> </t>
  </si>
  <si>
    <t>Програма "Контрол и осигуряване на стандарти във водния транспорт"</t>
  </si>
  <si>
    <t>Програма "Контрол и осигуряване на стандарти във въздушния транспорт"</t>
  </si>
  <si>
    <t xml:space="preserve">Отчет на ведомствените и администрираните разходи по програми </t>
  </si>
  <si>
    <t>на Министерство на транспорта, информационните технологии и съобщенията</t>
  </si>
  <si>
    <t>Програма "Маркоиздаване и маркосъхранение"</t>
  </si>
  <si>
    <t>Програма "Гарантиране и развитие на пощенските услуги"</t>
  </si>
  <si>
    <t>Програма "Достъп до пространствени база данни"</t>
  </si>
  <si>
    <t>Програма "Оперативна съвместимост и информационна сигурност"</t>
  </si>
  <si>
    <t>Програма "Развитие на електронното управление"</t>
  </si>
  <si>
    <t>Програма "Информационно общество и иновации"</t>
  </si>
  <si>
    <t>Програма" Развитие и поддържане на мрежи и обекти за националната сигурност"</t>
  </si>
  <si>
    <t>Програма "Развитие на инфраструктура за широколентов достъп"</t>
  </si>
  <si>
    <t>Програма "Управление на радиочестотния спектър и позициите на геостационарната орбита на Р България"</t>
  </si>
  <si>
    <t>Програма "Електронни съобщения"</t>
  </si>
  <si>
    <t>Закон              2010</t>
  </si>
  <si>
    <t xml:space="preserve"> Разходи  по програмите                           /в лева/</t>
  </si>
  <si>
    <t>Субсидии за нефинансови предприятия</t>
  </si>
  <si>
    <t>към 31.12.2010г.</t>
  </si>
  <si>
    <t>към 31.12.2010 г.</t>
  </si>
  <si>
    <t>към 3.12.2010г.</t>
  </si>
  <si>
    <t>Програма "Политика в пътна инфраструктура"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</si>
</sst>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 wrapText="1"/>
    </xf>
    <xf numFmtId="3" fontId="6" fillId="0" borderId="3" xfId="0" applyNumberFormat="1" applyFont="1" applyBorder="1" applyAlignment="1">
      <alignment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37.8515625" style="27" customWidth="1"/>
    <col min="2" max="2" width="14.28125" style="27" customWidth="1"/>
    <col min="3" max="3" width="13.8515625" style="27" customWidth="1"/>
    <col min="4" max="4" width="14.421875" style="27" customWidth="1"/>
    <col min="5" max="5" width="14.140625" style="27" customWidth="1"/>
    <col min="6" max="6" width="15.8515625" style="27" customWidth="1"/>
    <col min="7" max="7" width="13.57421875" style="27" customWidth="1"/>
    <col min="8" max="16384" width="9.140625" style="27" customWidth="1"/>
  </cols>
  <sheetData>
    <row r="1" spans="1:5" ht="12.75">
      <c r="A1" s="26"/>
      <c r="B1" s="26"/>
      <c r="E1" s="26"/>
    </row>
    <row r="3" spans="1:7" ht="20.25" customHeight="1">
      <c r="A3" s="40" t="s">
        <v>30</v>
      </c>
      <c r="B3" s="40"/>
      <c r="C3" s="40"/>
      <c r="D3" s="40"/>
      <c r="E3" s="40"/>
      <c r="F3" s="40"/>
      <c r="G3" s="40"/>
    </row>
    <row r="4" spans="1:7" ht="17.25" customHeight="1">
      <c r="A4" s="41" t="s">
        <v>31</v>
      </c>
      <c r="B4" s="41"/>
      <c r="C4" s="41"/>
      <c r="D4" s="41"/>
      <c r="E4" s="41"/>
      <c r="F4" s="41"/>
      <c r="G4" s="41"/>
    </row>
    <row r="5" spans="1:7" ht="20.25" customHeight="1">
      <c r="A5" s="41" t="s">
        <v>45</v>
      </c>
      <c r="B5" s="41"/>
      <c r="C5" s="41"/>
      <c r="D5" s="41"/>
      <c r="E5" s="41"/>
      <c r="F5" s="41"/>
      <c r="G5" s="41"/>
    </row>
    <row r="6" spans="1:7" ht="20.25" customHeight="1">
      <c r="A6" s="39"/>
      <c r="B6" s="39"/>
      <c r="C6" s="39"/>
      <c r="D6" s="39"/>
      <c r="E6" s="39"/>
      <c r="F6" s="39"/>
      <c r="G6" s="39"/>
    </row>
    <row r="7" spans="1:7" ht="15.75" thickBot="1">
      <c r="A7" s="28"/>
      <c r="B7" s="28"/>
      <c r="C7" s="28"/>
      <c r="D7" s="28"/>
      <c r="E7" s="29"/>
      <c r="F7" s="29"/>
      <c r="G7" s="29"/>
    </row>
    <row r="8" spans="1:7" ht="42.75">
      <c r="A8" s="30" t="s">
        <v>43</v>
      </c>
      <c r="B8" s="30" t="s">
        <v>42</v>
      </c>
      <c r="C8" s="30" t="s">
        <v>7</v>
      </c>
      <c r="D8" s="30" t="s">
        <v>8</v>
      </c>
      <c r="E8" s="30" t="s">
        <v>9</v>
      </c>
      <c r="F8" s="30" t="s">
        <v>10</v>
      </c>
      <c r="G8" s="30" t="s">
        <v>11</v>
      </c>
    </row>
    <row r="9" spans="1:7" ht="14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</row>
    <row r="10" spans="1:7" ht="24.75" customHeight="1">
      <c r="A10" s="32" t="s">
        <v>12</v>
      </c>
      <c r="B10" s="33">
        <f aca="true" t="shared" si="0" ref="B10:G10">B11+B12+B13</f>
        <v>62093709</v>
      </c>
      <c r="C10" s="33">
        <f t="shared" si="0"/>
        <v>79873002</v>
      </c>
      <c r="D10" s="33">
        <f t="shared" si="0"/>
        <v>20367173</v>
      </c>
      <c r="E10" s="33">
        <f t="shared" si="0"/>
        <v>34878615</v>
      </c>
      <c r="F10" s="33">
        <f t="shared" si="0"/>
        <v>49794129</v>
      </c>
      <c r="G10" s="33">
        <f t="shared" si="0"/>
        <v>76866857</v>
      </c>
    </row>
    <row r="11" spans="1:7" ht="18" customHeight="1">
      <c r="A11" s="34" t="s">
        <v>13</v>
      </c>
      <c r="B11" s="35">
        <f>suhozemen!B11+voden!B11+vazdu6en!B12+'dostuppazar '!B11+ppd!B11+kontrolavt!B11+kontrjt!B11+kontrvazdu6en!B11+kontrvoden!B11+tursene!B11+med!B11+avio!B11+adm!B11+'es'!B11+'r4s'!B11+dostup!B11+mns!B11+ioi!B11+'eu'!B11+osis!B11+danni!B11+post!B11+marki!B11</f>
        <v>30245900</v>
      </c>
      <c r="C11" s="35">
        <f>suhozemen!C11+voden!C11+vazdu6en!C12+'dostuppazar '!C11+ppd!C11+kontrolavt!C11+kontrjt!C11+kontrvazdu6en!C11+kontrvoden!C11+tursene!C11+med!C11+avio!C11+adm!C11+'es'!C11+'r4s'!C11+dostup!C11+mns!C11+ioi!C11+'eu'!C11+osis!C11+danni!C11+post!C11+marki!C11</f>
        <v>34610225</v>
      </c>
      <c r="D11" s="35">
        <f>suhozemen!D11+voden!D11+vazdu6en!D12+'dostuppazar '!D11+ppd!D11+kontrolavt!D11+kontrjt!D11+kontrvazdu6en!D11+kontrvoden!D11+tursene!D11+med!D11+avio!D11+adm!D11+'es'!D11+'r4s'!D11+dostup!D11+mns!D11+ioi!D11+'eu'!D11+osis!D11+danni!D11+post!D11+marki!D11</f>
        <v>8487233</v>
      </c>
      <c r="E11" s="35">
        <f>suhozemen!E11+voden!E11+vazdu6en!E12+'dostuppazar '!E11+ppd!E11+kontrolavt!E11+kontrjt!E11+kontrvazdu6en!E11+kontrvoden!E11+tursene!E11+med!E11+avio!E11+adm!E11+'es'!E11+'r4s'!E11+dostup!E11+mns!E11+ioi!E11+'eu'!E11+osis!E11+danni!E11+post!E11+marki!E11</f>
        <v>16947910</v>
      </c>
      <c r="F11" s="35">
        <f>suhozemen!F11+voden!F11+vazdu6en!F12+'dostuppazar '!F11+ppd!F11+kontrolavt!F11+kontrjt!F11+kontrvazdu6en!F11+kontrvoden!F11+tursene!F11+med!F11+avio!F11+adm!F11+'es'!F11+'r4s'!F11+dostup!F11+mns!F11+ioi!F11+'eu'!F11+osis!F11+danni!F11+post!F11+marki!F11</f>
        <v>25309843</v>
      </c>
      <c r="G11" s="35">
        <f>suhozemen!G11+voden!G11+vazdu6en!G12+'dostuppazar '!G11+ppd!G11+kontrolavt!G11+kontrjt!G11+kontrvazdu6en!G11+kontrvoden!G11+tursene!G11+med!G11+avio!G11+adm!G11+'es'!G11+'r4s'!G11+dostup!G11+mns!G11+ioi!G11+'eu'!G11+osis!G11+danni!G11+post!G11+marki!G11</f>
        <v>34353997</v>
      </c>
    </row>
    <row r="12" spans="1:7" ht="18" customHeight="1">
      <c r="A12" s="34" t="s">
        <v>14</v>
      </c>
      <c r="B12" s="35">
        <f>suhozemen!B12+voden!B12+vazdu6en!B13+'dostuppazar '!B12+ppd!B12+kontrolavt!B12+kontrjt!B12+kontrvazdu6en!B12+kontrvoden!B12+tursene!B12+med!B12+avio!B12+adm!B12+'es'!B12+'r4s'!B12+dostup!B12+mns!B12+ioi!B12+'eu'!B12+osis!B12+danni!B12+post!B12+marki!B12</f>
        <v>31019899</v>
      </c>
      <c r="C12" s="35">
        <f>suhozemen!C12+voden!C12+vazdu6en!C13+'dostuppazar '!C12+ppd!C12+kontrolavt!C12+kontrjt!C12+kontrvazdu6en!C12+kontrvoden!C12+tursene!C12+med!C12+avio!C12+adm!C12+'es'!C12+'r4s'!C12+dostup!C12+mns!C12+ioi!C12+'eu'!C12+osis!C12+danni!C12+post!C12+marki!C12</f>
        <v>40650608</v>
      </c>
      <c r="D12" s="35">
        <f>suhozemen!D12+voden!D12+vazdu6en!D13+'dostuppazar '!D12+ppd!D12+kontrolavt!D12+kontrjt!D12+kontrvazdu6en!D12+kontrvoden!D12+tursene!D12+med!D12+avio!D12+adm!D12+'es'!D12+'r4s'!D12+dostup!D12+mns!D12+ioi!D12+'eu'!D12+osis!D12+danni!D12+post!D12+marki!D12</f>
        <v>11771187</v>
      </c>
      <c r="E12" s="35">
        <f>suhozemen!E12+voden!E12+vazdu6en!E13+'dostuppazar '!E12+ppd!E12+kontrolavt!E12+kontrjt!E12+kontrvazdu6en!E12+kontrvoden!E12+tursene!E12+med!E12+avio!E12+adm!E12+'es'!E12+'r4s'!E12+dostup!E12+mns!E12+ioi!E12+'eu'!E12+osis!E12+danni!E12+post!E12+marki!E12</f>
        <v>16583985</v>
      </c>
      <c r="F12" s="35">
        <f>suhozemen!F12+voden!F12+vazdu6en!F13+'dostuppazar '!F12+ppd!F12+kontrolavt!F12+kontrjt!F12+kontrvazdu6en!F12+kontrvoden!F12+tursene!F12+med!F12+avio!F12+adm!F12+'es'!F12+'r4s'!F12+dostup!F12+mns!F12+ioi!F12+'eu'!F12+osis!F12+danni!F12+post!F12+marki!F12</f>
        <v>24147531</v>
      </c>
      <c r="G12" s="35">
        <f>suhozemen!G12+voden!G12+vazdu6en!G13+'dostuppazar '!G12+ppd!G12+kontrolavt!G12+kontrjt!G12+kontrvazdu6en!G12+kontrvoden!G12+tursene!G12+med!G12+avio!G12+adm!G12+'es'!G12+'r4s'!G12+dostup!G12+mns!G12+ioi!G12+'eu'!G12+osis!G12+danni!G12+post!G12+marki!G12</f>
        <v>37936102</v>
      </c>
    </row>
    <row r="13" spans="1:7" ht="17.25" customHeight="1">
      <c r="A13" s="32" t="s">
        <v>15</v>
      </c>
      <c r="B13" s="33">
        <f aca="true" t="shared" si="1" ref="B13:G13">B14+B15</f>
        <v>827910</v>
      </c>
      <c r="C13" s="33">
        <f t="shared" si="1"/>
        <v>4612169</v>
      </c>
      <c r="D13" s="33">
        <f t="shared" si="1"/>
        <v>108753</v>
      </c>
      <c r="E13" s="33">
        <f t="shared" si="1"/>
        <v>1346720</v>
      </c>
      <c r="F13" s="33">
        <f t="shared" si="1"/>
        <v>336755</v>
      </c>
      <c r="G13" s="33">
        <f t="shared" si="1"/>
        <v>4576758</v>
      </c>
    </row>
    <row r="14" spans="1:7" ht="30.75" customHeight="1">
      <c r="A14" s="34" t="s">
        <v>25</v>
      </c>
      <c r="B14" s="35">
        <f>suhozemen!B14+voden!B14+vazdu6en!B15+'dostuppazar '!B14+ppd!B14+kontrolavt!B14+kontrjt!B14+kontrvazdu6en!B14+kontrvoden!B14+tursene!B14+med!B14+avio!B14+adm!B14+'es'!B14+'r4s'!B14+dostup!B14+mns!B14+ioi!B14+'eu'!B14+osis!B14+danni!B14+post!B14+marki!B14</f>
        <v>827910</v>
      </c>
      <c r="C14" s="35">
        <f>suhozemen!C14+voden!C14+vazdu6en!C15+'dostuppazar '!C14+ppd!C14+kontrolavt!C14+kontrjt!C14+kontrvazdu6en!C14+kontrvoden!C14+tursene!C14+med!C14+avio!C14+adm!C14+'es'!C14+'r4s'!C14+dostup!C14+mns!C14+ioi!C14+'eu'!C14+osis!C14+danni!C14+post!C14+marki!C14</f>
        <v>4612169</v>
      </c>
      <c r="D14" s="35">
        <f>suhozemen!D14+voden!D14+vazdu6en!D15+'dostuppazar '!D14+ppd!D14+kontrolavt!D14+kontrjt!D14+kontrvazdu6en!D14+kontrvoden!D14+tursene!D14+med!D14+avio!D14+adm!D14+'es'!D14+'r4s'!D14+dostup!D14+mns!D14+ioi!D14+'eu'!D14+osis!D14+danni!D14+post!D14+marki!D14</f>
        <v>108753</v>
      </c>
      <c r="E14" s="35">
        <f>suhozemen!E14+voden!E14+vazdu6en!E15+'dostuppazar '!E14+ppd!E14+kontrolavt!E14+kontrjt!E14+kontrvazdu6en!E14+kontrvoden!E14+tursene!E14+med!E14+avio!E14+adm!E14+'es'!E14+'r4s'!E14+dostup!E14+mns!E14+ioi!E14+'eu'!E14+osis!E14+danni!E14+post!E14+marki!E14</f>
        <v>109015</v>
      </c>
      <c r="F14" s="35">
        <f>suhozemen!F14+voden!F14+vazdu6en!F15+'dostuppazar '!F14+ppd!F14+kontrolavt!F14+kontrjt!F14+kontrvazdu6en!F14+kontrvoden!F14+tursene!F14+med!F14+avio!F14+adm!F14+'es'!F14+'r4s'!F14+dostup!F14+mns!F14+ioi!F14+'eu'!F14+osis!F14+danni!F14+post!F14+marki!F14</f>
        <v>336755</v>
      </c>
      <c r="G14" s="35">
        <f>suhozemen!G14+voden!G14+vazdu6en!G15+'dostuppazar '!G14+ppd!G14+kontrolavt!G14+kontrjt!G14+kontrvazdu6en!G14+kontrvoden!G14+tursene!G14+med!G14+avio!G14+adm!G14+'es'!G14+'r4s'!G14+dostup!G14+mns!G14+ioi!G14+'eu'!G14+osis!G14+danni!G14+post!G14+marki!G14</f>
        <v>4576758</v>
      </c>
    </row>
    <row r="15" spans="1:7" ht="21" customHeight="1">
      <c r="A15" s="34" t="s">
        <v>26</v>
      </c>
      <c r="B15" s="35">
        <f>suhozemen!B15+voden!B15+vazdu6en!B16+'dostuppazar '!B15+ppd!B15+kontrolavt!B15+kontrjt!B15+kontrvazdu6en!B15+kontrvoden!B15+tursene!B15+med!B15+avio!B15+adm!B15+'es'!B15+'r4s'!B15+dostup!B15+mns!B15+ioi!B15+'eu'!B15+osis!B15+danni!B15+post!B15+marki!B15</f>
        <v>0</v>
      </c>
      <c r="C15" s="35">
        <f>suhozemen!C15+voden!C15+vazdu6en!C16+'dostuppazar '!C15+ppd!C15+kontrolavt!C15+kontrjt!C15+kontrvazdu6en!C15+kontrvoden!C15+tursene!C15+med!C15+avio!C15+adm!C15+'es'!C15+'r4s'!C15+dostup!C15+mns!C15+ioi!C15+'eu'!C15+osis!C15+danni!C15+post!C15+marki!C15</f>
        <v>0</v>
      </c>
      <c r="D15" s="35">
        <f>suhozemen!D15+voden!D15+vazdu6en!D16+'dostuppazar '!D15+ppd!D15+kontrolavt!D15+kontrjt!D15+kontrvazdu6en!D15+kontrvoden!D15+tursene!D15+med!D15+avio!D15+adm!D15+'es'!D15+'r4s'!D15+dostup!D15+mns!D15+ioi!D15+'eu'!D15+osis!D15+danni!D15+post!D15+marki!D15</f>
        <v>0</v>
      </c>
      <c r="E15" s="35">
        <f>suhozemen!E15+voden!E15+vazdu6en!E16+'dostuppazar '!E15+ppd!E15+kontrolavt!E15+kontrjt!E15+kontrvazdu6en!E15+kontrvoden!E15+tursene!E15+med!E15+avio!E15+adm!E15+'es'!E15+'r4s'!E15+dostup!E15+mns!E15+ioi!E15+'eu'!E15+osis!E15+danni!E15+post!E15+marki!E15</f>
        <v>1237705</v>
      </c>
      <c r="F15" s="35">
        <f>suhozemen!F15+voden!F15+vazdu6en!F16+'dostuppazar '!F15+ppd!F15+kontrolavt!F15+kontrjt!F15+kontrvazdu6en!F15+kontrvoden!F15+tursene!F15+med!F15+avio!F15+adm!F15+'es'!F15+'r4s'!F15+dostup!F15+mns!F15+ioi!F15+'eu'!F15+osis!F15+danni!F15+post!F15+marki!F15</f>
        <v>0</v>
      </c>
      <c r="G15" s="35">
        <f>suhozemen!G15+voden!G15+vazdu6en!G16+'dostuppazar '!G15+ppd!G15+kontrolavt!G15+kontrjt!G15+kontrvazdu6en!G15+kontrvoden!G15+tursene!G15+med!G15+avio!G15+adm!G15+'es'!G15+'r4s'!G15+dostup!G15+mns!G15+ioi!G15+'eu'!G15+osis!G15+danni!G15+post!G15+marki!G15</f>
        <v>0</v>
      </c>
    </row>
    <row r="16" spans="1:7" ht="28.5">
      <c r="A16" s="32" t="s">
        <v>16</v>
      </c>
      <c r="B16" s="33">
        <f aca="true" t="shared" si="2" ref="B16:G16">B17+B18+B20+B19</f>
        <v>6040000</v>
      </c>
      <c r="C16" s="33">
        <f t="shared" si="2"/>
        <v>104229714</v>
      </c>
      <c r="D16" s="33">
        <f t="shared" si="2"/>
        <v>38094243</v>
      </c>
      <c r="E16" s="33">
        <f t="shared" si="2"/>
        <v>60658522</v>
      </c>
      <c r="F16" s="33">
        <f t="shared" si="2"/>
        <v>79413679</v>
      </c>
      <c r="G16" s="33">
        <f t="shared" si="2"/>
        <v>101475754</v>
      </c>
    </row>
    <row r="17" spans="1:7" ht="22.5" customHeight="1">
      <c r="A17" s="32" t="s">
        <v>14</v>
      </c>
      <c r="B17" s="35">
        <f>suhozemen!B17+voden!B17+vazdu6en!B18+'dostuppazar '!B17+ppd!B17+kontrolavt!B17+kontrjt!B17+kontrvazdu6en!B17+kontrvoden!B17+tursene!B17+med!B17+avio!B17+adm!B17+putinfrastr!B17</f>
        <v>0</v>
      </c>
      <c r="C17" s="35">
        <f>suhozemen!C17+voden!C17+vazdu6en!C18+'dostuppazar '!C17+ppd!C17+kontrolavt!C17+kontrjt!C17+kontrvazdu6en!C17+kontrvoden!C17+tursene!C17+med!C17+avio!C17+adm!C17+putinfrastr!C17</f>
        <v>3457122</v>
      </c>
      <c r="D17" s="35">
        <f>suhozemen!D17+voden!D17+vazdu6en!D18+'dostuppazar '!D17+ppd!D17+kontrolavt!D17+kontrjt!D17+kontrvazdu6en!D17+kontrvoden!D17+tursene!D17+med!D17+avio!D17+adm!D17+putinfrastr!D17</f>
        <v>0</v>
      </c>
      <c r="E17" s="35">
        <f>suhozemen!E17+voden!E17+vazdu6en!E18+'dostuppazar '!E17+ppd!E17+kontrolavt!E17+kontrjt!E17+kontrvazdu6en!E17+kontrvoden!E17+tursene!E17+med!E17+avio!E17+adm!E17+putinfrastr!E17</f>
        <v>0</v>
      </c>
      <c r="F17" s="35">
        <f>suhozemen!F17+voden!F17+vazdu6en!F18+'dostuppazar '!F17+ppd!F17+kontrolavt!F17+kontrjt!F17+kontrvazdu6en!F17+kontrvoden!F17+tursene!F17+med!F17+avio!F17+adm!F17+putinfrastr!F17</f>
        <v>0</v>
      </c>
      <c r="G17" s="35">
        <f>suhozemen!G17+voden!G17+vazdu6en!G18+'dostuppazar '!G17+ppd!G17+kontrolavt!G17+kontrjt!G17+kontrvazdu6en!G17+kontrvoden!G17+tursene!G17+med!G17+avio!G17+adm!G17+putinfrastr!G17</f>
        <v>1057122</v>
      </c>
    </row>
    <row r="18" spans="1:7" ht="22.5" customHeight="1">
      <c r="A18" s="34" t="s">
        <v>24</v>
      </c>
      <c r="B18" s="35">
        <f>suhozemen!B18+voden!B18+vazdu6en!B19+'dostuppazar '!B18+ppd!B18+kontrolavt!B18+kontrjt!B18+kontrvazdu6en!B18+kontrvoden!B18+tursene!B18+med!B18+avio!B18+adm!B18</f>
        <v>0</v>
      </c>
      <c r="C18" s="35">
        <f>suhozemen!C18+voden!C18+vazdu6en!C19+'dostuppazar '!C18+ppd!C18+kontrolavt!C18+kontrjt!C18+kontrvazdu6en!C18+kontrvoden!C18+tursene!C18+med!C18+avio!C18+adm!C18+'es'!C18+'r4s'!C18+dostup!C18+mns!C18+ioi!C18+'eu'!C18+osis!C18+danni!C18+post!C18+marki!C18</f>
        <v>15684583</v>
      </c>
      <c r="D18" s="35">
        <f>suhozemen!D18+voden!D18+vazdu6en!D19+'dostuppazar '!D18+ppd!D18+kontrolavt!D18+kontrjt!D18+kontrvazdu6en!D18+kontrvoden!D18+tursene!D18+med!D18+avio!D18+adm!D18</f>
        <v>2490301</v>
      </c>
      <c r="E18" s="35">
        <f>suhozemen!E18+voden!E18+vazdu6en!E19+'dostuppazar '!E18+ppd!E18+kontrolavt!E18+kontrjt!E18+kontrvazdu6en!E18+kontrvoden!E18+tursene!E18+med!E18+avio!E18+adm!E18</f>
        <v>8191145</v>
      </c>
      <c r="F18" s="35">
        <f>suhozemen!F18+voden!F18+vazdu6en!F19+'dostuppazar '!F18+ppd!F18+kontrolavt!F18+kontrjt!F18+kontrvazdu6en!F18+kontrvoden!F18+tursene!F18+med!F18+avio!F18+adm!F18</f>
        <v>10555965</v>
      </c>
      <c r="G18" s="35">
        <f>suhozemen!G18+voden!G18+vazdu6en!G19+'dostuppazar '!G18+ppd!G18+kontrolavt!G18+kontrjt!G18+kontrvazdu6en!G18+kontrvoden!G18+tursene!G18+med!G18+avio!G18+adm!G18</f>
        <v>15684587</v>
      </c>
    </row>
    <row r="19" spans="1:7" ht="22.5" customHeight="1">
      <c r="A19" s="14" t="s">
        <v>44</v>
      </c>
      <c r="B19" s="35">
        <f>suhozemen!B19+voden!B19+vazdu6en!B20+'dostuppazar '!B19+ppd!B19+kontrolavt!B19+kontrjt!B19+kontrvazdu6en!B19+kontrvoden!B19+tursene!B19+med!B19+avio!B19+adm!B19</f>
        <v>0</v>
      </c>
      <c r="C19" s="35">
        <f>suhozemen!C19+voden!C19+vazdu6en!C20+'dostuppazar '!C19+ppd!C19+kontrolavt!C19+kontrjt!C19+kontrvazdu6en!C19+kontrvoden!C19+tursene!C19+med!C19+avio!C19+adm!C19</f>
        <v>1582511</v>
      </c>
      <c r="D19" s="35">
        <f>suhozemen!D19+voden!D19+vazdu6en!D20+'dostuppazar '!D19+ppd!D19+kontrolavt!D19+kontrjt!D19+kontrvazdu6en!D19+kontrvoden!D19+tursene!D19+med!D19+avio!D19+adm!D19</f>
        <v>0</v>
      </c>
      <c r="E19" s="35">
        <f>suhozemen!E19+voden!E19+vazdu6en!E20+'dostuppazar '!E19+ppd!E19+kontrolavt!E19+kontrjt!E19+kontrvazdu6en!E19+kontrvoden!E19+tursene!E19+med!E19+avio!E19+adm!E19</f>
        <v>0</v>
      </c>
      <c r="F19" s="35">
        <f>suhozemen!F19+voden!F19+vazdu6en!F20+'dostuppazar '!F19+ppd!F19+kontrolavt!F19+kontrjt!F19+kontrvazdu6en!F19+kontrvoden!F19+tursene!F19+med!F19+avio!F19+adm!F19</f>
        <v>1495454</v>
      </c>
      <c r="G19" s="35">
        <f>suhozemen!G19+voden!G19+vazdu6en!G20+'dostuppazar '!G19+ppd!G19+kontrolavt!G19+kontrjt!G19+kontrvazdu6en!G19+kontrvoden!G19+tursene!G19+med!G19+avio!G19+adm!G19</f>
        <v>1511627</v>
      </c>
    </row>
    <row r="20" spans="1:7" ht="21" customHeight="1">
      <c r="A20" s="32" t="s">
        <v>15</v>
      </c>
      <c r="B20" s="33">
        <f aca="true" t="shared" si="3" ref="B20:G20">B21+B22</f>
        <v>6040000</v>
      </c>
      <c r="C20" s="33">
        <f t="shared" si="3"/>
        <v>83505498</v>
      </c>
      <c r="D20" s="33">
        <f t="shared" si="3"/>
        <v>35603942</v>
      </c>
      <c r="E20" s="33">
        <f t="shared" si="3"/>
        <v>52467377</v>
      </c>
      <c r="F20" s="33">
        <f t="shared" si="3"/>
        <v>67362260</v>
      </c>
      <c r="G20" s="33">
        <f t="shared" si="3"/>
        <v>83222418</v>
      </c>
    </row>
    <row r="21" spans="1:7" ht="30">
      <c r="A21" s="34" t="s">
        <v>25</v>
      </c>
      <c r="B21" s="35">
        <f>suhozemen!B21+voden!B21+vazdu6en!B22+'dostuppazar '!B21+ppd!B21+kontrolavt!B21+kontrjt!B21+kontrvazdu6en!B21+kontrvoden!B21+tursene!B21+med!B21+avio!B21+adm!B21+'es'!B21+'r4s'!B21+dostup!B21+mns!B21+ioi!B21+'eu'!B21+osis!B21+danni!B21+post!B21+marki!B21</f>
        <v>6040000</v>
      </c>
      <c r="C21" s="35">
        <f>suhozemen!C21+voden!C21+vazdu6en!C22+'dostuppazar '!C21+ppd!C21+kontrolavt!C21+kontrjt!C21+kontrvazdu6en!C21+kontrvoden!C21+tursene!C21+med!C21+avio!C21+adm!C21+'es'!C21+'r4s'!C21+dostup!C21+mns!C21+ioi!C21+'eu'!C21+osis!C21+danni!C21+post!C21+marki!C21</f>
        <v>78184468</v>
      </c>
      <c r="D21" s="35">
        <f>suhozemen!D21+voden!D21+vazdu6en!D22+'dostuppazar '!D21+ppd!D21+kontrolavt!D21+kontrjt!D21+kontrvazdu6en!D21+kontrvoden!D21+tursene!D21+med!D21+avio!D21+adm!D21+'es'!D21+'r4s'!D21+dostup!D21+mns!D21+ioi!D21+'eu'!D21+osis!D21+danni!D21+post!D21+marki!D21</f>
        <v>35103942</v>
      </c>
      <c r="E21" s="35">
        <f>suhozemen!E21+voden!E21+vazdu6en!E22+'dostuppazar '!E21+ppd!E21+kontrolavt!E21+kontrjt!E21+kontrvazdu6en!E21+kontrvoden!E21+tursene!E21+med!E21+avio!E21+adm!E21+'es'!E21+'r4s'!E21+dostup!E21+mns!E21+ioi!E21+'eu'!E21+osis!E21+danni!E21+post!E21+marki!E21</f>
        <v>51627377</v>
      </c>
      <c r="F21" s="35">
        <f>suhozemen!F21+voden!F21+vazdu6en!F22+'dostuppazar '!F21+ppd!F21+kontrolavt!F21+kontrjt!F21+kontrvazdu6en!F21+kontrvoden!F21+tursene!F21+med!F21+avio!F21+adm!F21+'es'!F21+'r4s'!F21+dostup!F21+mns!F21+ioi!F21+'eu'!F21+osis!F21+danni!F21+post!F21+marki!F21</f>
        <v>63022260</v>
      </c>
      <c r="G21" s="35">
        <f>suhozemen!G21+voden!G21+vazdu6en!G22+'dostuppazar '!G21+ppd!G21+kontrolavt!G21+kontrjt!G21+kontrvazdu6en!G21+kontrvoden!G21+tursene!G21+med!G21+avio!G21+adm!G21+'es'!G21+'r4s'!G21+dostup!G21+mns!G21+ioi!G21+'eu'!G21+osis!G21+danni!G21+post!G21+marki!G21</f>
        <v>77901388</v>
      </c>
    </row>
    <row r="22" spans="1:7" ht="18.75" customHeight="1">
      <c r="A22" s="34" t="s">
        <v>26</v>
      </c>
      <c r="B22" s="35">
        <f>suhozemen!B22+voden!B22+vazdu6en!B23+'dostuppazar '!B22+ppd!B22+kontrolavt!B22+kontrjt!B22+kontrvazdu6en!B22+kontrvoden!B22+tursene!B22+med!B22+avio!B22+adm!B22+'es'!B22+'r4s'!B22+dostup!B22+mns!B22+ioi!B22+'eu'!B22+osis!B22+danni!B22+post!B22+marki!B22</f>
        <v>0</v>
      </c>
      <c r="C22" s="35">
        <f>suhozemen!C22+voden!C22+vazdu6en!C23+'dostuppazar '!C22+ppd!C22+kontrolavt!C22+kontrjt!C22+kontrvazdu6en!C22+kontrvoden!C22+tursene!C22+med!C22+avio!C22+adm!C22+'es'!C22+'r4s'!C22+dostup!C22+mns!C22+ioi!C22+'eu'!C22+osis!C22+danni!C22+post!C22+marki!C22</f>
        <v>5321030</v>
      </c>
      <c r="D22" s="35">
        <f>suhozemen!D22+voden!D22+vazdu6en!D23+'dostuppazar '!D22+ppd!D22+kontrolavt!D22+kontrjt!D22+kontrvazdu6en!D22+kontrvoden!D22+tursene!D22+med!D22+avio!D22+adm!D22+'es'!D22+'r4s'!D22+dostup!D22+mns!D22+ioi!D22+'eu'!D22+osis!D22+danni!D22+post!D22+marki!D22</f>
        <v>500000</v>
      </c>
      <c r="E22" s="35">
        <f>suhozemen!E22+voden!E22+vazdu6en!E23+'dostuppazar '!E22+ppd!E22+kontrolavt!E22+kontrjt!E22+kontrvazdu6en!E22+kontrvoden!E22+tursene!E22+med!E22+avio!E22+adm!E22+'es'!E22+'r4s'!E22+dostup!E22+mns!E22+ioi!E22+'eu'!E22+osis!E22+danni!E22+post!E22+marki!E22</f>
        <v>840000</v>
      </c>
      <c r="F22" s="35">
        <f>suhozemen!F22+voden!F22+vazdu6en!F23+'dostuppazar '!F22+ppd!F22+kontrolavt!F22+kontrjt!F22+kontrvazdu6en!F22+kontrvoden!F22+tursene!F22+med!F22+avio!F22+adm!F22+'es'!F22+'r4s'!F22+dostup!F22+mns!F22+ioi!F22+'eu'!F22+osis!F22+danni!F22+post!F22+marki!F22</f>
        <v>4340000</v>
      </c>
      <c r="G22" s="35">
        <f>suhozemen!G22+voden!G22+vazdu6en!G23+'dostuppazar '!G22+ppd!G22+kontrolavt!G22+kontrjt!G22+kontrvazdu6en!G22+kontrvoden!G22+tursene!G22+med!G22+avio!G22+adm!G22+'es'!G22+'r4s'!G22+dostup!G22+mns!G22+ioi!G22+'eu'!G22+osis!G22+danni!G22+post!G22+marki!G22</f>
        <v>5321030</v>
      </c>
    </row>
    <row r="23" spans="1:7" ht="15">
      <c r="A23" s="34"/>
      <c r="B23" s="35"/>
      <c r="C23" s="35"/>
      <c r="D23" s="35"/>
      <c r="E23" s="36"/>
      <c r="F23" s="36"/>
      <c r="G23" s="36"/>
    </row>
    <row r="24" spans="1:7" ht="14.25">
      <c r="A24" s="32" t="s">
        <v>17</v>
      </c>
      <c r="B24" s="33">
        <f aca="true" t="shared" si="4" ref="B24:G24">B10+B16</f>
        <v>68133709</v>
      </c>
      <c r="C24" s="33">
        <f t="shared" si="4"/>
        <v>184102716</v>
      </c>
      <c r="D24" s="33">
        <f t="shared" si="4"/>
        <v>58461416</v>
      </c>
      <c r="E24" s="33">
        <f t="shared" si="4"/>
        <v>95537137</v>
      </c>
      <c r="F24" s="33">
        <f t="shared" si="4"/>
        <v>129207808</v>
      </c>
      <c r="G24" s="33">
        <f t="shared" si="4"/>
        <v>178342611</v>
      </c>
    </row>
    <row r="25" spans="1:7" ht="15">
      <c r="A25" s="34"/>
      <c r="B25" s="35"/>
      <c r="C25" s="35"/>
      <c r="D25" s="35"/>
      <c r="E25" s="36"/>
      <c r="F25" s="36"/>
      <c r="G25" s="36"/>
    </row>
    <row r="26" spans="1:7" ht="15" thickBot="1">
      <c r="A26" s="37" t="s">
        <v>18</v>
      </c>
      <c r="B26" s="38">
        <f>suhozemen!B26+voden!B26+vazdu6en!B27+'dostuppazar '!B26+ppd!B26+kontrolavt!B26+kontrjt!B26+kontrvazdu6en!B26+kontrvoden!B26+tursene!B26+med!B26+avio!B26+adm!B26+'es'!B26+'r4s'!B26+dostup!B26+mns!B26+ioi!B26+'eu'!B26+osis!B26+danni!B26+post!B26+marki!B26</f>
        <v>2640</v>
      </c>
      <c r="C26" s="38">
        <f>suhozemen!C26+voden!C26+vazdu6en!C27+'dostuppazar '!C26+ppd!C26+kontrolavt!C26+kontrjt!C26+kontrvazdu6en!C26+kontrvoden!C26+tursene!C26+med!C26+avio!C26+adm!C26+'es'!C26+'r4s'!C26+dostup!C26+mns!C26+ioi!C26+'eu'!C26+osis!C26+danni!C26+post!C26+marki!C26</f>
        <v>2636</v>
      </c>
      <c r="D26" s="38">
        <f>suhozemen!D26+voden!D26+vazdu6en!D27+'dostuppazar '!D26+ppd!D26+kontrolavt!D26+kontrjt!D26+kontrvazdu6en!D26+kontrvoden!D26+tursene!D26+med!D26+avio!D26+adm!D26+'es'!D26+'r4s'!D26+dostup!D26+mns!D26+ioi!D26+'eu'!D26+osis!D26+danni!D26+post!D26+marki!D26</f>
        <v>2555</v>
      </c>
      <c r="E26" s="38">
        <f>suhozemen!E26+voden!E26+vazdu6en!E27+'dostuppazar '!E26+ppd!E26+kontrolavt!E26+kontrjt!E26+kontrvazdu6en!E26+kontrvoden!E26+tursene!E26+med!E26+avio!E26+adm!E26+'es'!E26+'r4s'!E26+dostup!E26+mns!E26+ioi!E26+'eu'!E26+osis!E26+danni!E26+post!E26+marki!E26</f>
        <v>2523</v>
      </c>
      <c r="F26" s="38">
        <f>suhozemen!F26+voden!F26+vazdu6en!F27+'dostuppazar '!F26+ppd!F26+kontrolavt!F26+kontrjt!F26+kontrvazdu6en!F26+kontrvoden!F26+tursene!F26+med!F26+avio!F26+adm!F26+'es'!F26+'r4s'!F26+dostup!F26+mns!F26+ioi!F26+'eu'!F26+osis!F26+danni!F26+post!F26+marki!F26</f>
        <v>2479</v>
      </c>
      <c r="G26" s="38">
        <f>suhozemen!G26+voden!G26+vazdu6en!G27+'dostuppazar '!G26+ppd!G26+kontrolavt!G26+kontrjt!G26+kontrvazdu6en!G26+kontrvoden!G26+tursene!G26+med!G26+avio!G26+adm!G26+'es'!G26+'r4s'!G26+dostup!G26+mns!G26+ioi!G26+'eu'!G26+osis!G26+danni!G26+post!G26+marki!G26</f>
        <v>2445</v>
      </c>
    </row>
    <row r="32" ht="12.75">
      <c r="B32" s="27" t="s">
        <v>27</v>
      </c>
    </row>
  </sheetData>
  <mergeCells count="3">
    <mergeCell ref="A3:G3"/>
    <mergeCell ref="A4:G4"/>
    <mergeCell ref="A5:G5"/>
  </mergeCells>
  <printOptions/>
  <pageMargins left="0.86" right="0.42" top="0.79" bottom="1" header="0.41" footer="0.5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2.28125" style="5" customWidth="1"/>
    <col min="3" max="3" width="13.00390625" style="5" customWidth="1"/>
    <col min="4" max="4" width="14.00390625" style="5" customWidth="1"/>
    <col min="5" max="5" width="13.8515625" style="0" customWidth="1"/>
    <col min="6" max="6" width="12.8515625" style="0" customWidth="1"/>
    <col min="7" max="7" width="12.421875" style="0" customWidth="1"/>
  </cols>
  <sheetData>
    <row r="1" spans="1:2" ht="12.75">
      <c r="A1" s="2"/>
      <c r="B1" s="4"/>
    </row>
    <row r="3" spans="1:7" ht="14.25" customHeight="1">
      <c r="A3" s="44" t="s">
        <v>30</v>
      </c>
      <c r="B3" s="44"/>
      <c r="C3" s="44"/>
      <c r="D3" s="44"/>
      <c r="E3" s="44"/>
      <c r="F3" s="44"/>
      <c r="G3" s="44"/>
    </row>
    <row r="4" spans="1:7" ht="14.25" customHeight="1">
      <c r="A4" s="42" t="s">
        <v>31</v>
      </c>
      <c r="B4" s="42"/>
      <c r="C4" s="42"/>
      <c r="D4" s="42"/>
      <c r="E4" s="42"/>
      <c r="F4" s="42"/>
      <c r="G4" s="42"/>
    </row>
    <row r="5" spans="1:7" ht="14.25" customHeight="1">
      <c r="A5" s="42" t="s">
        <v>45</v>
      </c>
      <c r="B5" s="42"/>
      <c r="C5" s="42"/>
      <c r="D5" s="42"/>
      <c r="E5" s="42"/>
      <c r="F5" s="42"/>
      <c r="G5" s="42"/>
    </row>
    <row r="6" spans="1:7" ht="23.25" customHeight="1">
      <c r="A6" s="46" t="s">
        <v>28</v>
      </c>
      <c r="B6" s="46"/>
      <c r="C6" s="46"/>
      <c r="D6" s="46"/>
      <c r="E6" s="46"/>
      <c r="F6" s="46"/>
      <c r="G6" s="46"/>
    </row>
    <row r="7" ht="13.5" thickBot="1"/>
    <row r="8" spans="1:7" ht="39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5177908</v>
      </c>
      <c r="C10" s="20">
        <f t="shared" si="0"/>
        <v>5681559</v>
      </c>
      <c r="D10" s="20">
        <f t="shared" si="0"/>
        <v>1160640</v>
      </c>
      <c r="E10" s="20">
        <f t="shared" si="0"/>
        <v>2297221</v>
      </c>
      <c r="F10" s="20">
        <f t="shared" si="0"/>
        <v>3490616</v>
      </c>
      <c r="G10" s="20">
        <f t="shared" si="0"/>
        <v>5664323</v>
      </c>
    </row>
    <row r="11" spans="1:7" ht="16.5" customHeight="1">
      <c r="A11" s="14" t="s">
        <v>13</v>
      </c>
      <c r="B11" s="15">
        <v>3511490</v>
      </c>
      <c r="C11" s="15">
        <v>3719759</v>
      </c>
      <c r="D11" s="15">
        <v>965391</v>
      </c>
      <c r="E11" s="15">
        <v>1873119</v>
      </c>
      <c r="F11" s="15">
        <v>2783512</v>
      </c>
      <c r="G11" s="15">
        <v>3715691</v>
      </c>
    </row>
    <row r="12" spans="1:7" ht="17.25" customHeight="1">
      <c r="A12" s="14" t="s">
        <v>14</v>
      </c>
      <c r="B12" s="15">
        <v>1666418</v>
      </c>
      <c r="C12" s="15">
        <v>1362227</v>
      </c>
      <c r="D12" s="15">
        <v>195249</v>
      </c>
      <c r="E12" s="15">
        <v>424102</v>
      </c>
      <c r="F12" s="15">
        <v>703830</v>
      </c>
      <c r="G12" s="15">
        <v>1349067</v>
      </c>
    </row>
    <row r="13" spans="1:7" ht="16.5" customHeight="1">
      <c r="A13" s="12" t="s">
        <v>15</v>
      </c>
      <c r="B13" s="13">
        <f aca="true" t="shared" si="1" ref="B13:G13">B14+B15</f>
        <v>0</v>
      </c>
      <c r="C13" s="13">
        <f t="shared" si="1"/>
        <v>599573</v>
      </c>
      <c r="D13" s="13">
        <f t="shared" si="1"/>
        <v>0</v>
      </c>
      <c r="E13" s="13">
        <f t="shared" si="1"/>
        <v>0</v>
      </c>
      <c r="F13" s="13">
        <f t="shared" si="1"/>
        <v>3274</v>
      </c>
      <c r="G13" s="13">
        <f t="shared" si="1"/>
        <v>599565</v>
      </c>
    </row>
    <row r="14" spans="1:7" ht="25.5">
      <c r="A14" s="14" t="s">
        <v>25</v>
      </c>
      <c r="B14" s="22"/>
      <c r="C14" s="22">
        <v>599573</v>
      </c>
      <c r="D14" s="15"/>
      <c r="E14" s="15"/>
      <c r="F14" s="15">
        <v>3274</v>
      </c>
      <c r="G14" s="15">
        <v>599565</v>
      </c>
    </row>
    <row r="15" spans="1:7" ht="19.5" customHeight="1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5177908</v>
      </c>
      <c r="C24" s="13">
        <f t="shared" si="4"/>
        <v>5681559</v>
      </c>
      <c r="D24" s="13">
        <f t="shared" si="4"/>
        <v>1160640</v>
      </c>
      <c r="E24" s="13">
        <f t="shared" si="4"/>
        <v>2297221</v>
      </c>
      <c r="F24" s="13">
        <f t="shared" si="4"/>
        <v>3490616</v>
      </c>
      <c r="G24" s="13">
        <f t="shared" si="4"/>
        <v>5664323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265</v>
      </c>
      <c r="C26" s="18">
        <v>265</v>
      </c>
      <c r="D26" s="18">
        <v>249</v>
      </c>
      <c r="E26" s="18">
        <v>255</v>
      </c>
      <c r="F26" s="18">
        <v>254</v>
      </c>
      <c r="G26" s="18">
        <v>252</v>
      </c>
    </row>
  </sheetData>
  <mergeCells count="4"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13" sqref="G13"/>
    </sheetView>
  </sheetViews>
  <sheetFormatPr defaultColWidth="9.140625" defaultRowHeight="12.75"/>
  <cols>
    <col min="1" max="1" width="30.421875" style="3" customWidth="1"/>
    <col min="2" max="2" width="12.00390625" style="5" customWidth="1"/>
    <col min="3" max="3" width="11.57421875" style="5" customWidth="1"/>
    <col min="4" max="4" width="13.140625" style="5" customWidth="1"/>
    <col min="5" max="5" width="11.8515625" style="0" customWidth="1"/>
    <col min="6" max="6" width="13.00390625" style="0" customWidth="1"/>
    <col min="7" max="7" width="10.57421875" style="0" customWidth="1"/>
  </cols>
  <sheetData>
    <row r="1" spans="1:2" ht="12.75">
      <c r="A1" s="2"/>
      <c r="B1" s="4"/>
    </row>
    <row r="3" spans="1:8" ht="14.25" customHeight="1">
      <c r="A3" s="44" t="s">
        <v>30</v>
      </c>
      <c r="B3" s="44"/>
      <c r="C3" s="44"/>
      <c r="D3" s="44"/>
      <c r="E3" s="44"/>
      <c r="F3" s="44"/>
      <c r="G3" s="44"/>
      <c r="H3" s="10"/>
    </row>
    <row r="4" spans="1:8" ht="14.25" customHeight="1">
      <c r="A4" s="42" t="s">
        <v>31</v>
      </c>
      <c r="B4" s="42"/>
      <c r="C4" s="42"/>
      <c r="D4" s="42"/>
      <c r="E4" s="42"/>
      <c r="F4" s="42"/>
      <c r="G4" s="42"/>
      <c r="H4" s="10"/>
    </row>
    <row r="5" spans="1:8" ht="14.25" customHeight="1">
      <c r="A5" s="42" t="s">
        <v>45</v>
      </c>
      <c r="B5" s="42"/>
      <c r="C5" s="42"/>
      <c r="D5" s="42"/>
      <c r="E5" s="42"/>
      <c r="F5" s="42"/>
      <c r="G5" s="42"/>
      <c r="H5" s="10"/>
    </row>
    <row r="6" spans="1:8" ht="33.75" customHeight="1">
      <c r="A6" s="46" t="s">
        <v>3</v>
      </c>
      <c r="B6" s="46"/>
      <c r="C6" s="46"/>
      <c r="D6" s="46"/>
      <c r="E6" s="46"/>
      <c r="F6" s="46"/>
      <c r="G6" s="46"/>
      <c r="H6" s="10"/>
    </row>
    <row r="7" ht="13.5" thickBot="1"/>
    <row r="8" spans="1:7" ht="39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1233189</v>
      </c>
      <c r="C10" s="20">
        <f t="shared" si="0"/>
        <v>1982262</v>
      </c>
      <c r="D10" s="20">
        <f t="shared" si="0"/>
        <v>296796</v>
      </c>
      <c r="E10" s="20">
        <f t="shared" si="0"/>
        <v>1706320</v>
      </c>
      <c r="F10" s="20">
        <f t="shared" si="0"/>
        <v>603745</v>
      </c>
      <c r="G10" s="20">
        <f t="shared" si="0"/>
        <v>1711468</v>
      </c>
    </row>
    <row r="11" spans="1:7" ht="17.25" customHeight="1">
      <c r="A11" s="14" t="s">
        <v>13</v>
      </c>
      <c r="B11" s="15">
        <v>657947</v>
      </c>
      <c r="C11" s="15">
        <v>614905</v>
      </c>
      <c r="D11" s="15">
        <v>179892</v>
      </c>
      <c r="E11" s="15">
        <v>312333</v>
      </c>
      <c r="F11" s="15">
        <v>430903</v>
      </c>
      <c r="G11" s="15">
        <v>585360</v>
      </c>
    </row>
    <row r="12" spans="1:7" ht="15.75" customHeight="1">
      <c r="A12" s="14" t="s">
        <v>14</v>
      </c>
      <c r="B12" s="15">
        <v>575242</v>
      </c>
      <c r="C12" s="15">
        <v>668160</v>
      </c>
      <c r="D12" s="15">
        <v>116904</v>
      </c>
      <c r="E12" s="15">
        <v>156282</v>
      </c>
      <c r="F12" s="15">
        <v>165048</v>
      </c>
      <c r="G12" s="15">
        <v>427005</v>
      </c>
    </row>
    <row r="13" spans="1:7" ht="20.25" customHeight="1">
      <c r="A13" s="12" t="s">
        <v>15</v>
      </c>
      <c r="B13" s="13">
        <f aca="true" t="shared" si="1" ref="B13:G13">B14+B15</f>
        <v>0</v>
      </c>
      <c r="C13" s="13">
        <f t="shared" si="1"/>
        <v>699197</v>
      </c>
      <c r="D13" s="13">
        <f t="shared" si="1"/>
        <v>0</v>
      </c>
      <c r="E13" s="13">
        <f t="shared" si="1"/>
        <v>1237705</v>
      </c>
      <c r="F13" s="13">
        <f t="shared" si="1"/>
        <v>7794</v>
      </c>
      <c r="G13" s="13">
        <f t="shared" si="1"/>
        <v>699103</v>
      </c>
    </row>
    <row r="14" spans="1:7" ht="28.5" customHeight="1">
      <c r="A14" s="14" t="s">
        <v>25</v>
      </c>
      <c r="B14" s="22"/>
      <c r="C14" s="22">
        <v>699197</v>
      </c>
      <c r="D14" s="22"/>
      <c r="E14" s="22"/>
      <c r="F14" s="22">
        <v>7794</v>
      </c>
      <c r="G14" s="22">
        <v>699103</v>
      </c>
    </row>
    <row r="15" spans="1:7" ht="15.75" customHeight="1">
      <c r="A15" s="14" t="s">
        <v>26</v>
      </c>
      <c r="B15" s="15"/>
      <c r="C15" s="15"/>
      <c r="D15" s="15"/>
      <c r="E15" s="15">
        <v>1237705</v>
      </c>
      <c r="F15" s="15"/>
      <c r="G15" s="15"/>
    </row>
    <row r="16" spans="1:7" ht="25.5">
      <c r="A16" s="12" t="s">
        <v>16</v>
      </c>
      <c r="B16" s="13">
        <f aca="true" t="shared" si="2" ref="B16:G16">B18+B20+B17+B19</f>
        <v>0</v>
      </c>
      <c r="C16" s="13">
        <f t="shared" si="2"/>
        <v>1582511</v>
      </c>
      <c r="D16" s="13">
        <f t="shared" si="2"/>
        <v>0</v>
      </c>
      <c r="E16" s="13">
        <f t="shared" si="2"/>
        <v>0</v>
      </c>
      <c r="F16" s="13">
        <f t="shared" si="2"/>
        <v>1495454</v>
      </c>
      <c r="G16" s="13">
        <f t="shared" si="2"/>
        <v>1511627</v>
      </c>
    </row>
    <row r="17" spans="1:7" ht="15.75" customHeight="1">
      <c r="A17" s="12" t="s">
        <v>14</v>
      </c>
      <c r="B17" s="13"/>
      <c r="C17" s="13"/>
      <c r="D17" s="13"/>
      <c r="E17" s="13"/>
      <c r="F17" s="13"/>
      <c r="G17" s="13"/>
    </row>
    <row r="18" spans="1:7" ht="18.75" customHeight="1">
      <c r="A18" s="14" t="s">
        <v>24</v>
      </c>
      <c r="B18" s="15"/>
      <c r="C18" s="15"/>
      <c r="D18" s="15"/>
      <c r="E18" s="15"/>
      <c r="F18" s="15"/>
      <c r="G18" s="15"/>
    </row>
    <row r="19" spans="1:7" ht="26.25" customHeight="1">
      <c r="A19" s="14" t="s">
        <v>44</v>
      </c>
      <c r="B19" s="15"/>
      <c r="C19" s="15">
        <v>1582511</v>
      </c>
      <c r="D19" s="15"/>
      <c r="E19" s="15"/>
      <c r="F19" s="15">
        <v>1495454</v>
      </c>
      <c r="G19" s="15">
        <v>1511627</v>
      </c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5.75" customHeight="1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1233189</v>
      </c>
      <c r="C24" s="13">
        <f t="shared" si="4"/>
        <v>3564773</v>
      </c>
      <c r="D24" s="13">
        <f t="shared" si="4"/>
        <v>296796</v>
      </c>
      <c r="E24" s="13">
        <f t="shared" si="4"/>
        <v>1706320</v>
      </c>
      <c r="F24" s="13">
        <f t="shared" si="4"/>
        <v>2099199</v>
      </c>
      <c r="G24" s="13">
        <f t="shared" si="4"/>
        <v>3223095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26.25" thickBot="1">
      <c r="A26" s="17" t="s">
        <v>18</v>
      </c>
      <c r="B26" s="18">
        <v>42</v>
      </c>
      <c r="C26" s="18">
        <v>42</v>
      </c>
      <c r="D26" s="18">
        <v>49</v>
      </c>
      <c r="E26" s="18">
        <v>48</v>
      </c>
      <c r="F26" s="18">
        <v>48</v>
      </c>
      <c r="G26" s="18">
        <v>40</v>
      </c>
    </row>
  </sheetData>
  <mergeCells count="4">
    <mergeCell ref="A6:G6"/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5.00390625" style="3" customWidth="1"/>
    <col min="2" max="2" width="15.00390625" style="5" customWidth="1"/>
    <col min="3" max="3" width="13.421875" style="5" customWidth="1"/>
    <col min="4" max="4" width="14.00390625" style="5" customWidth="1"/>
    <col min="5" max="5" width="13.57421875" style="0" customWidth="1"/>
    <col min="6" max="6" width="14.8515625" style="0" customWidth="1"/>
    <col min="7" max="7" width="12.28125" style="0" customWidth="1"/>
  </cols>
  <sheetData>
    <row r="1" spans="1:2" ht="12.75">
      <c r="A1" s="2"/>
      <c r="B1" s="4"/>
    </row>
    <row r="3" spans="1:7" ht="16.5" customHeight="1">
      <c r="A3" s="44" t="s">
        <v>30</v>
      </c>
      <c r="B3" s="44"/>
      <c r="C3" s="44"/>
      <c r="D3" s="44"/>
      <c r="E3" s="44"/>
      <c r="F3" s="44"/>
      <c r="G3" s="44"/>
    </row>
    <row r="4" spans="1:7" ht="16.5" customHeight="1">
      <c r="A4" s="42" t="s">
        <v>31</v>
      </c>
      <c r="B4" s="42"/>
      <c r="C4" s="42"/>
      <c r="D4" s="42"/>
      <c r="E4" s="42"/>
      <c r="F4" s="42"/>
      <c r="G4" s="42"/>
    </row>
    <row r="5" spans="1:7" ht="16.5" customHeight="1">
      <c r="A5" s="42" t="s">
        <v>45</v>
      </c>
      <c r="B5" s="42"/>
      <c r="C5" s="42"/>
      <c r="D5" s="42"/>
      <c r="E5" s="42"/>
      <c r="F5" s="42"/>
      <c r="G5" s="42"/>
    </row>
    <row r="6" spans="1:7" ht="14.25" customHeight="1">
      <c r="A6" s="46" t="s">
        <v>4</v>
      </c>
      <c r="B6" s="46"/>
      <c r="C6" s="46"/>
      <c r="D6" s="46"/>
      <c r="E6" s="46"/>
      <c r="F6" s="46"/>
      <c r="G6" s="46"/>
    </row>
    <row r="7" ht="13.5" thickBot="1"/>
    <row r="8" spans="1:7" ht="39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4893433</v>
      </c>
      <c r="C10" s="20">
        <f t="shared" si="0"/>
        <v>8746869</v>
      </c>
      <c r="D10" s="20">
        <f t="shared" si="0"/>
        <v>1717047</v>
      </c>
      <c r="E10" s="20">
        <f t="shared" si="0"/>
        <v>3734028</v>
      </c>
      <c r="F10" s="20">
        <f t="shared" si="0"/>
        <v>5938020</v>
      </c>
      <c r="G10" s="20">
        <f t="shared" si="0"/>
        <v>8702607</v>
      </c>
    </row>
    <row r="11" spans="1:7" ht="16.5" customHeight="1">
      <c r="A11" s="14" t="s">
        <v>13</v>
      </c>
      <c r="B11" s="15">
        <v>3643433</v>
      </c>
      <c r="C11" s="15">
        <v>5588614</v>
      </c>
      <c r="D11" s="15">
        <v>1133028</v>
      </c>
      <c r="E11" s="15">
        <v>2449963</v>
      </c>
      <c r="F11" s="15">
        <v>3932841</v>
      </c>
      <c r="G11" s="15">
        <v>5580899</v>
      </c>
    </row>
    <row r="12" spans="1:7" ht="18.75" customHeight="1">
      <c r="A12" s="14" t="s">
        <v>14</v>
      </c>
      <c r="B12" s="15">
        <v>1250000</v>
      </c>
      <c r="C12" s="15">
        <v>3057567</v>
      </c>
      <c r="D12" s="15">
        <v>584019</v>
      </c>
      <c r="E12" s="15">
        <v>1284065</v>
      </c>
      <c r="F12" s="15">
        <v>2005179</v>
      </c>
      <c r="G12" s="15">
        <v>3021050</v>
      </c>
    </row>
    <row r="13" spans="1:7" ht="15" customHeight="1">
      <c r="A13" s="12" t="s">
        <v>15</v>
      </c>
      <c r="B13" s="13">
        <f aca="true" t="shared" si="1" ref="B13:G13">B14+B15</f>
        <v>0</v>
      </c>
      <c r="C13" s="13">
        <f t="shared" si="1"/>
        <v>100688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100658</v>
      </c>
    </row>
    <row r="14" spans="1:7" ht="25.5">
      <c r="A14" s="14" t="s">
        <v>25</v>
      </c>
      <c r="B14" s="22"/>
      <c r="C14" s="22">
        <v>100688</v>
      </c>
      <c r="D14" s="22"/>
      <c r="E14" s="22"/>
      <c r="F14" s="22"/>
      <c r="G14" s="22">
        <v>100658</v>
      </c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4893433</v>
      </c>
      <c r="C24" s="13">
        <f t="shared" si="4"/>
        <v>8746869</v>
      </c>
      <c r="D24" s="13">
        <f t="shared" si="4"/>
        <v>1717047</v>
      </c>
      <c r="E24" s="13">
        <f t="shared" si="4"/>
        <v>3734028</v>
      </c>
      <c r="F24" s="13">
        <f t="shared" si="4"/>
        <v>5938020</v>
      </c>
      <c r="G24" s="13">
        <f t="shared" si="4"/>
        <v>8702607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472</v>
      </c>
      <c r="C26" s="18">
        <v>484</v>
      </c>
      <c r="D26" s="18">
        <v>468</v>
      </c>
      <c r="E26" s="18">
        <v>468</v>
      </c>
      <c r="F26" s="18">
        <v>468</v>
      </c>
      <c r="G26" s="18">
        <v>453</v>
      </c>
    </row>
  </sheetData>
  <mergeCells count="4">
    <mergeCell ref="A3:G3"/>
    <mergeCell ref="A4:G4"/>
    <mergeCell ref="A5:G5"/>
    <mergeCell ref="A6:G6"/>
  </mergeCells>
  <printOptions/>
  <pageMargins left="0.75" right="0.19" top="1" bottom="1" header="0.5" footer="0.5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1.421875" style="5" customWidth="1"/>
    <col min="3" max="3" width="11.57421875" style="5" customWidth="1"/>
    <col min="4" max="4" width="12.421875" style="5" customWidth="1"/>
    <col min="5" max="5" width="12.28125" style="0" customWidth="1"/>
    <col min="6" max="6" width="12.00390625" style="0" customWidth="1"/>
    <col min="7" max="7" width="11.421875" style="0" customWidth="1"/>
  </cols>
  <sheetData>
    <row r="1" spans="1:2" ht="12.75">
      <c r="A1" s="2"/>
      <c r="B1" s="4"/>
    </row>
    <row r="3" spans="1:7" ht="13.5" customHeight="1">
      <c r="A3" s="44" t="s">
        <v>30</v>
      </c>
      <c r="B3" s="44"/>
      <c r="C3" s="44"/>
      <c r="D3" s="44"/>
      <c r="E3" s="44"/>
      <c r="F3" s="44"/>
      <c r="G3" s="44"/>
    </row>
    <row r="4" spans="1:7" ht="13.5" customHeight="1">
      <c r="A4" s="42" t="s">
        <v>31</v>
      </c>
      <c r="B4" s="42"/>
      <c r="C4" s="42"/>
      <c r="D4" s="42"/>
      <c r="E4" s="42"/>
      <c r="F4" s="42"/>
      <c r="G4" s="42"/>
    </row>
    <row r="5" spans="1:7" ht="13.5" customHeight="1">
      <c r="A5" s="42" t="s">
        <v>45</v>
      </c>
      <c r="B5" s="42"/>
      <c r="C5" s="42"/>
      <c r="D5" s="42"/>
      <c r="E5" s="42"/>
      <c r="F5" s="42"/>
      <c r="G5" s="42"/>
    </row>
    <row r="6" spans="1:7" ht="21.75" customHeight="1">
      <c r="A6" s="46" t="s">
        <v>23</v>
      </c>
      <c r="B6" s="46"/>
      <c r="C6" s="46"/>
      <c r="D6" s="46"/>
      <c r="E6" s="46"/>
      <c r="F6" s="46"/>
      <c r="G6" s="46"/>
    </row>
    <row r="7" ht="13.5" thickBot="1"/>
    <row r="8" spans="1:7" ht="39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5" customHeight="1">
      <c r="A10" s="19" t="s">
        <v>12</v>
      </c>
      <c r="B10" s="20">
        <f aca="true" t="shared" si="0" ref="B10:G10">B11+B12+B13</f>
        <v>7161197</v>
      </c>
      <c r="C10" s="20">
        <f t="shared" si="0"/>
        <v>13341547</v>
      </c>
      <c r="D10" s="20">
        <f t="shared" si="0"/>
        <v>2343419</v>
      </c>
      <c r="E10" s="20">
        <f t="shared" si="0"/>
        <v>4697928</v>
      </c>
      <c r="F10" s="20">
        <f t="shared" si="0"/>
        <v>10535766</v>
      </c>
      <c r="G10" s="20">
        <f t="shared" si="0"/>
        <v>13335241</v>
      </c>
    </row>
    <row r="11" spans="1:7" ht="15.75" customHeight="1">
      <c r="A11" s="14" t="s">
        <v>13</v>
      </c>
      <c r="B11" s="15">
        <v>2303159</v>
      </c>
      <c r="C11" s="15">
        <v>2428159</v>
      </c>
      <c r="D11" s="15">
        <v>670472</v>
      </c>
      <c r="E11" s="15">
        <v>1282525</v>
      </c>
      <c r="F11" s="15">
        <v>1880219</v>
      </c>
      <c r="G11" s="15">
        <v>2462895</v>
      </c>
    </row>
    <row r="12" spans="1:7" ht="18.75" customHeight="1">
      <c r="A12" s="14" t="s">
        <v>14</v>
      </c>
      <c r="B12" s="15">
        <v>4858038</v>
      </c>
      <c r="C12" s="15">
        <v>10913388</v>
      </c>
      <c r="D12" s="15">
        <v>1672947</v>
      </c>
      <c r="E12" s="15">
        <v>3415403</v>
      </c>
      <c r="F12" s="15">
        <v>8655547</v>
      </c>
      <c r="G12" s="15">
        <v>10872346</v>
      </c>
    </row>
    <row r="13" spans="1:7" ht="17.25" customHeight="1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18" customHeight="1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5" customHeight="1">
      <c r="A18" s="14" t="s">
        <v>24</v>
      </c>
      <c r="B18" s="15"/>
      <c r="C18" s="15"/>
      <c r="D18" s="15"/>
      <c r="E18" s="15"/>
      <c r="F18" s="15"/>
      <c r="G18" s="15"/>
    </row>
    <row r="19" spans="1:7" ht="27.75" customHeight="1">
      <c r="A19" s="14" t="s">
        <v>44</v>
      </c>
      <c r="B19" s="15"/>
      <c r="C19" s="15"/>
      <c r="D19" s="15"/>
      <c r="E19" s="15"/>
      <c r="F19" s="15"/>
      <c r="G19" s="15"/>
    </row>
    <row r="20" spans="1:7" ht="15" customHeight="1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7161197</v>
      </c>
      <c r="C24" s="13">
        <f t="shared" si="4"/>
        <v>13341547</v>
      </c>
      <c r="D24" s="13">
        <f t="shared" si="4"/>
        <v>2343419</v>
      </c>
      <c r="E24" s="13">
        <f t="shared" si="4"/>
        <v>4697928</v>
      </c>
      <c r="F24" s="13">
        <f t="shared" si="4"/>
        <v>10535766</v>
      </c>
      <c r="G24" s="13">
        <f t="shared" si="4"/>
        <v>13335241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82</v>
      </c>
      <c r="C26" s="18">
        <v>82</v>
      </c>
      <c r="D26" s="18">
        <v>75</v>
      </c>
      <c r="E26" s="18">
        <v>75</v>
      </c>
      <c r="F26" s="18">
        <v>76</v>
      </c>
      <c r="G26" s="18">
        <v>76</v>
      </c>
    </row>
  </sheetData>
  <mergeCells count="4"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27" sqref="B27"/>
    </sheetView>
  </sheetViews>
  <sheetFormatPr defaultColWidth="9.140625" defaultRowHeight="12.75"/>
  <cols>
    <col min="1" max="1" width="32.28125" style="3" customWidth="1"/>
    <col min="2" max="2" width="13.28125" style="5" customWidth="1"/>
    <col min="3" max="3" width="13.8515625" style="5" customWidth="1"/>
    <col min="4" max="4" width="14.00390625" style="5" customWidth="1"/>
    <col min="5" max="5" width="12.00390625" style="0" customWidth="1"/>
    <col min="6" max="7" width="12.710937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45</v>
      </c>
      <c r="B5" s="42"/>
      <c r="C5" s="42"/>
      <c r="D5" s="42"/>
      <c r="E5" s="42"/>
      <c r="F5" s="42"/>
      <c r="G5" s="42"/>
    </row>
    <row r="6" spans="1:7" ht="21" customHeight="1">
      <c r="A6" s="47" t="s">
        <v>5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38.2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12516068</v>
      </c>
      <c r="C10" s="20">
        <f t="shared" si="0"/>
        <v>13350549</v>
      </c>
      <c r="D10" s="20">
        <f t="shared" si="0"/>
        <v>6859025</v>
      </c>
      <c r="E10" s="20">
        <f t="shared" si="0"/>
        <v>7766813</v>
      </c>
      <c r="F10" s="20">
        <f t="shared" si="0"/>
        <v>8211470</v>
      </c>
      <c r="G10" s="20">
        <f t="shared" si="0"/>
        <v>11838362</v>
      </c>
    </row>
    <row r="11" spans="1:7" ht="12.75">
      <c r="A11" s="14" t="s">
        <v>13</v>
      </c>
      <c r="B11" s="15">
        <v>5896819</v>
      </c>
      <c r="C11" s="15">
        <v>6863298</v>
      </c>
      <c r="D11" s="15">
        <v>1570596</v>
      </c>
      <c r="E11" s="15">
        <v>3189614</v>
      </c>
      <c r="F11" s="15">
        <v>4635374</v>
      </c>
      <c r="G11" s="15">
        <v>6691077</v>
      </c>
    </row>
    <row r="12" spans="1:7" ht="12.75">
      <c r="A12" s="14" t="s">
        <v>14</v>
      </c>
      <c r="B12" s="15">
        <v>6477749</v>
      </c>
      <c r="C12" s="15">
        <v>6395411</v>
      </c>
      <c r="D12" s="15">
        <v>5288429</v>
      </c>
      <c r="E12" s="15">
        <v>4576937</v>
      </c>
      <c r="F12" s="15">
        <v>3554458</v>
      </c>
      <c r="G12" s="15">
        <v>5086107</v>
      </c>
    </row>
    <row r="13" spans="1:7" ht="12.75">
      <c r="A13" s="12" t="s">
        <v>15</v>
      </c>
      <c r="B13" s="13">
        <f aca="true" t="shared" si="1" ref="B13:G13">B14+B15</f>
        <v>141500</v>
      </c>
      <c r="C13" s="13">
        <f t="shared" si="1"/>
        <v>91840</v>
      </c>
      <c r="D13" s="13">
        <f t="shared" si="1"/>
        <v>0</v>
      </c>
      <c r="E13" s="13">
        <f t="shared" si="1"/>
        <v>262</v>
      </c>
      <c r="F13" s="13">
        <f t="shared" si="1"/>
        <v>21638</v>
      </c>
      <c r="G13" s="13">
        <f t="shared" si="1"/>
        <v>61178</v>
      </c>
    </row>
    <row r="14" spans="1:7" ht="25.5">
      <c r="A14" s="14" t="s">
        <v>25</v>
      </c>
      <c r="B14" s="15">
        <v>141500</v>
      </c>
      <c r="C14" s="15">
        <v>91840</v>
      </c>
      <c r="D14" s="15"/>
      <c r="E14" s="15">
        <v>262</v>
      </c>
      <c r="F14" s="15">
        <v>21638</v>
      </c>
      <c r="G14" s="15">
        <v>61178</v>
      </c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12516068</v>
      </c>
      <c r="C24" s="13">
        <f t="shared" si="4"/>
        <v>13350549</v>
      </c>
      <c r="D24" s="13">
        <f t="shared" si="4"/>
        <v>6859025</v>
      </c>
      <c r="E24" s="13">
        <f t="shared" si="4"/>
        <v>7766813</v>
      </c>
      <c r="F24" s="13">
        <f t="shared" si="4"/>
        <v>8211470</v>
      </c>
      <c r="G24" s="13">
        <f t="shared" si="4"/>
        <v>11838362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384</v>
      </c>
      <c r="C26" s="18">
        <v>383</v>
      </c>
      <c r="D26" s="18">
        <v>378</v>
      </c>
      <c r="E26" s="18">
        <v>355</v>
      </c>
      <c r="F26" s="18">
        <v>352</v>
      </c>
      <c r="G26" s="18">
        <v>364</v>
      </c>
    </row>
  </sheetData>
  <mergeCells count="4"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13" sqref="G13"/>
    </sheetView>
  </sheetViews>
  <sheetFormatPr defaultColWidth="9.140625" defaultRowHeight="12.75"/>
  <cols>
    <col min="1" max="1" width="32.28125" style="3" customWidth="1"/>
    <col min="2" max="2" width="11.8515625" style="5" customWidth="1"/>
    <col min="3" max="3" width="12.421875" style="5" customWidth="1"/>
    <col min="4" max="4" width="12.8515625" style="5" customWidth="1"/>
    <col min="5" max="5" width="12.00390625" style="0" customWidth="1"/>
    <col min="6" max="6" width="12.7109375" style="0" customWidth="1"/>
    <col min="7" max="7" width="11.42187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45</v>
      </c>
      <c r="B5" s="42"/>
      <c r="C5" s="42"/>
      <c r="D5" s="42"/>
      <c r="E5" s="42"/>
      <c r="F5" s="42"/>
      <c r="G5" s="42"/>
    </row>
    <row r="6" spans="1:7" ht="21" customHeight="1">
      <c r="A6" s="47" t="s">
        <v>41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38.2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8" customHeight="1">
      <c r="A10" s="19" t="s">
        <v>12</v>
      </c>
      <c r="B10" s="20">
        <f aca="true" t="shared" si="0" ref="B10:G10">B11+B12+B13</f>
        <v>185978</v>
      </c>
      <c r="C10" s="20">
        <f t="shared" si="0"/>
        <v>238042</v>
      </c>
      <c r="D10" s="20">
        <f t="shared" si="0"/>
        <v>42122</v>
      </c>
      <c r="E10" s="20">
        <f t="shared" si="0"/>
        <v>106656</v>
      </c>
      <c r="F10" s="20">
        <f t="shared" si="0"/>
        <v>116825</v>
      </c>
      <c r="G10" s="20">
        <f t="shared" si="0"/>
        <v>178555</v>
      </c>
    </row>
    <row r="11" spans="1:7" ht="19.5" customHeight="1">
      <c r="A11" s="14" t="s">
        <v>13</v>
      </c>
      <c r="B11" s="15">
        <v>101576</v>
      </c>
      <c r="C11" s="15">
        <v>148348</v>
      </c>
      <c r="D11" s="15">
        <v>31668</v>
      </c>
      <c r="E11" s="15">
        <v>86394</v>
      </c>
      <c r="F11" s="15">
        <v>111970</v>
      </c>
      <c r="G11" s="15">
        <v>145583</v>
      </c>
    </row>
    <row r="12" spans="1:7" ht="18.75" customHeight="1">
      <c r="A12" s="14" t="s">
        <v>14</v>
      </c>
      <c r="B12" s="15">
        <v>84402</v>
      </c>
      <c r="C12" s="15">
        <v>89694</v>
      </c>
      <c r="D12" s="15">
        <v>10454</v>
      </c>
      <c r="E12" s="15">
        <v>20262</v>
      </c>
      <c r="F12" s="15">
        <v>4855</v>
      </c>
      <c r="G12" s="15">
        <v>32972</v>
      </c>
    </row>
    <row r="13" spans="1:7" ht="18" customHeight="1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17.25" customHeight="1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185978</v>
      </c>
      <c r="C24" s="13">
        <f t="shared" si="4"/>
        <v>238042</v>
      </c>
      <c r="D24" s="13">
        <f t="shared" si="4"/>
        <v>42122</v>
      </c>
      <c r="E24" s="13">
        <f t="shared" si="4"/>
        <v>106656</v>
      </c>
      <c r="F24" s="13">
        <f t="shared" si="4"/>
        <v>116825</v>
      </c>
      <c r="G24" s="13">
        <f t="shared" si="4"/>
        <v>178555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9</v>
      </c>
      <c r="C26" s="18">
        <v>9</v>
      </c>
      <c r="D26" s="18">
        <v>8</v>
      </c>
      <c r="E26" s="18">
        <v>8</v>
      </c>
      <c r="F26" s="18">
        <v>8</v>
      </c>
      <c r="G26" s="18">
        <v>7</v>
      </c>
    </row>
  </sheetData>
  <mergeCells count="4">
    <mergeCell ref="A3:G3"/>
    <mergeCell ref="A4:G4"/>
    <mergeCell ref="A5:G5"/>
    <mergeCell ref="A6:G6"/>
  </mergeCells>
  <printOptions/>
  <pageMargins left="0.93" right="0.35" top="1" bottom="1" header="0.5" footer="0.5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1.8515625" style="5" customWidth="1"/>
    <col min="3" max="3" width="12.00390625" style="5" customWidth="1"/>
    <col min="4" max="4" width="12.57421875" style="5" customWidth="1"/>
    <col min="5" max="5" width="12.00390625" style="0" customWidth="1"/>
    <col min="6" max="6" width="12.7109375" style="0" customWidth="1"/>
    <col min="7" max="7" width="13.0039062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45</v>
      </c>
      <c r="B5" s="42"/>
      <c r="C5" s="42"/>
      <c r="D5" s="42"/>
      <c r="E5" s="42"/>
      <c r="F5" s="42"/>
      <c r="G5" s="42"/>
    </row>
    <row r="6" spans="1:7" ht="29.25" customHeight="1">
      <c r="A6" s="47" t="s">
        <v>40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38.2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127577</v>
      </c>
      <c r="C10" s="20">
        <f t="shared" si="0"/>
        <v>136322</v>
      </c>
      <c r="D10" s="20">
        <f t="shared" si="0"/>
        <v>26714</v>
      </c>
      <c r="E10" s="20">
        <f t="shared" si="0"/>
        <v>69397</v>
      </c>
      <c r="F10" s="20">
        <f t="shared" si="0"/>
        <v>79269</v>
      </c>
      <c r="G10" s="20">
        <f t="shared" si="0"/>
        <v>90465</v>
      </c>
    </row>
    <row r="11" spans="1:7" ht="12.75">
      <c r="A11" s="14" t="s">
        <v>13</v>
      </c>
      <c r="B11" s="15">
        <v>76187</v>
      </c>
      <c r="C11" s="15">
        <v>94932</v>
      </c>
      <c r="D11" s="15">
        <v>19561</v>
      </c>
      <c r="E11" s="15">
        <v>57524</v>
      </c>
      <c r="F11" s="15">
        <v>79649</v>
      </c>
      <c r="G11" s="15">
        <v>90273</v>
      </c>
    </row>
    <row r="12" spans="1:7" ht="12.75">
      <c r="A12" s="14" t="s">
        <v>14</v>
      </c>
      <c r="B12" s="15">
        <v>51390</v>
      </c>
      <c r="C12" s="15">
        <v>41390</v>
      </c>
      <c r="D12" s="15">
        <v>7153</v>
      </c>
      <c r="E12" s="15">
        <v>11873</v>
      </c>
      <c r="F12" s="15">
        <v>-380</v>
      </c>
      <c r="G12" s="15">
        <v>192</v>
      </c>
    </row>
    <row r="13" spans="1:7" ht="12.75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127577</v>
      </c>
      <c r="C24" s="13">
        <f t="shared" si="4"/>
        <v>136322</v>
      </c>
      <c r="D24" s="13">
        <f t="shared" si="4"/>
        <v>26714</v>
      </c>
      <c r="E24" s="13">
        <f t="shared" si="4"/>
        <v>69397</v>
      </c>
      <c r="F24" s="13">
        <f t="shared" si="4"/>
        <v>79269</v>
      </c>
      <c r="G24" s="13">
        <f t="shared" si="4"/>
        <v>90465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6</v>
      </c>
      <c r="C26" s="18">
        <v>6</v>
      </c>
      <c r="D26" s="18">
        <v>6</v>
      </c>
      <c r="E26" s="18">
        <v>6</v>
      </c>
      <c r="F26" s="18">
        <v>6</v>
      </c>
      <c r="G26" s="18">
        <v>5</v>
      </c>
    </row>
  </sheetData>
  <mergeCells count="4"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1.140625" style="5" customWidth="1"/>
    <col min="3" max="3" width="11.8515625" style="5" customWidth="1"/>
    <col min="4" max="4" width="12.28125" style="5" customWidth="1"/>
    <col min="5" max="5" width="12.00390625" style="0" customWidth="1"/>
    <col min="6" max="6" width="10.7109375" style="0" customWidth="1"/>
    <col min="7" max="7" width="11.14062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45</v>
      </c>
      <c r="B5" s="42"/>
      <c r="C5" s="42"/>
      <c r="D5" s="42"/>
      <c r="E5" s="42"/>
      <c r="F5" s="42"/>
      <c r="G5" s="42"/>
    </row>
    <row r="6" spans="1:7" ht="21" customHeight="1">
      <c r="A6" s="47" t="s">
        <v>39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38.2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191684</v>
      </c>
      <c r="C10" s="20">
        <f t="shared" si="0"/>
        <v>143065</v>
      </c>
      <c r="D10" s="20">
        <f t="shared" si="0"/>
        <v>25951</v>
      </c>
      <c r="E10" s="20">
        <f t="shared" si="0"/>
        <v>52171</v>
      </c>
      <c r="F10" s="20">
        <f t="shared" si="0"/>
        <v>58217</v>
      </c>
      <c r="G10" s="20">
        <f t="shared" si="0"/>
        <v>83724</v>
      </c>
    </row>
    <row r="11" spans="1:7" ht="12.75">
      <c r="A11" s="14" t="s">
        <v>13</v>
      </c>
      <c r="B11" s="15">
        <v>114281</v>
      </c>
      <c r="C11" s="15">
        <v>85662</v>
      </c>
      <c r="D11" s="15">
        <v>17915</v>
      </c>
      <c r="E11" s="15">
        <v>37897</v>
      </c>
      <c r="F11" s="15">
        <v>58117</v>
      </c>
      <c r="G11" s="15">
        <v>83624</v>
      </c>
    </row>
    <row r="12" spans="1:7" ht="12.75">
      <c r="A12" s="14" t="s">
        <v>14</v>
      </c>
      <c r="B12" s="15">
        <v>77403</v>
      </c>
      <c r="C12" s="15">
        <v>57403</v>
      </c>
      <c r="D12" s="15">
        <v>8036</v>
      </c>
      <c r="E12" s="15">
        <v>14274</v>
      </c>
      <c r="F12" s="15">
        <v>100</v>
      </c>
      <c r="G12" s="15">
        <v>100</v>
      </c>
    </row>
    <row r="13" spans="1:7" ht="12.75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191684</v>
      </c>
      <c r="C24" s="13">
        <f t="shared" si="4"/>
        <v>143065</v>
      </c>
      <c r="D24" s="13">
        <f t="shared" si="4"/>
        <v>25951</v>
      </c>
      <c r="E24" s="13">
        <f t="shared" si="4"/>
        <v>52171</v>
      </c>
      <c r="F24" s="13">
        <f t="shared" si="4"/>
        <v>58217</v>
      </c>
      <c r="G24" s="13">
        <f t="shared" si="4"/>
        <v>83724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9</v>
      </c>
      <c r="C26" s="18">
        <v>9</v>
      </c>
      <c r="D26" s="18">
        <v>8</v>
      </c>
      <c r="E26" s="18">
        <v>8</v>
      </c>
      <c r="F26" s="18">
        <v>8</v>
      </c>
      <c r="G26" s="18">
        <v>7</v>
      </c>
    </row>
  </sheetData>
  <mergeCells count="4"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1.140625" style="5" customWidth="1"/>
    <col min="3" max="3" width="11.7109375" style="5" customWidth="1"/>
    <col min="4" max="4" width="12.140625" style="5" customWidth="1"/>
    <col min="5" max="5" width="11.140625" style="0" customWidth="1"/>
    <col min="6" max="7" width="10.851562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45</v>
      </c>
      <c r="B5" s="42"/>
      <c r="C5" s="42"/>
      <c r="D5" s="42"/>
      <c r="E5" s="42"/>
      <c r="F5" s="42"/>
      <c r="G5" s="42"/>
    </row>
    <row r="6" spans="1:7" ht="21" customHeight="1">
      <c r="A6" s="47" t="s">
        <v>38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38.2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11132282</v>
      </c>
      <c r="C10" s="20">
        <f t="shared" si="0"/>
        <v>11577177</v>
      </c>
      <c r="D10" s="20">
        <f t="shared" si="0"/>
        <v>3296816</v>
      </c>
      <c r="E10" s="20">
        <f t="shared" si="0"/>
        <v>6058436</v>
      </c>
      <c r="F10" s="20">
        <f t="shared" si="0"/>
        <v>8639731</v>
      </c>
      <c r="G10" s="20">
        <f t="shared" si="0"/>
        <v>11569592</v>
      </c>
    </row>
    <row r="11" spans="1:7" ht="21" customHeight="1">
      <c r="A11" s="14" t="s">
        <v>13</v>
      </c>
      <c r="B11" s="15">
        <v>5431382</v>
      </c>
      <c r="C11" s="15">
        <v>6135479</v>
      </c>
      <c r="D11" s="15">
        <v>1530260</v>
      </c>
      <c r="E11" s="15">
        <v>3100497</v>
      </c>
      <c r="F11" s="15">
        <v>4715025</v>
      </c>
      <c r="G11" s="15">
        <v>6128044</v>
      </c>
    </row>
    <row r="12" spans="1:7" ht="17.25" customHeight="1">
      <c r="A12" s="14" t="s">
        <v>14</v>
      </c>
      <c r="B12" s="15">
        <v>5700900</v>
      </c>
      <c r="C12" s="15">
        <v>5426763</v>
      </c>
      <c r="D12" s="15">
        <v>1766556</v>
      </c>
      <c r="E12" s="15">
        <v>2957939</v>
      </c>
      <c r="F12" s="15">
        <v>3924706</v>
      </c>
      <c r="G12" s="15">
        <v>5426613</v>
      </c>
    </row>
    <row r="13" spans="1:7" ht="18" customHeight="1">
      <c r="A13" s="12" t="s">
        <v>15</v>
      </c>
      <c r="B13" s="13">
        <f aca="true" t="shared" si="1" ref="B13:G13">B14+B15</f>
        <v>0</v>
      </c>
      <c r="C13" s="13">
        <f t="shared" si="1"/>
        <v>14935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14935</v>
      </c>
    </row>
    <row r="14" spans="1:7" ht="25.5">
      <c r="A14" s="14" t="s">
        <v>25</v>
      </c>
      <c r="B14" s="15"/>
      <c r="C14" s="15">
        <v>14935</v>
      </c>
      <c r="D14" s="15"/>
      <c r="E14" s="15"/>
      <c r="F14" s="15"/>
      <c r="G14" s="15">
        <v>14935</v>
      </c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730000</v>
      </c>
      <c r="C16" s="13">
        <f t="shared" si="2"/>
        <v>1115388</v>
      </c>
      <c r="D16" s="13">
        <f t="shared" si="2"/>
        <v>0</v>
      </c>
      <c r="E16" s="13">
        <f t="shared" si="2"/>
        <v>0</v>
      </c>
      <c r="F16" s="13">
        <f t="shared" si="2"/>
        <v>123138</v>
      </c>
      <c r="G16" s="13">
        <f t="shared" si="2"/>
        <v>1114889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5" customHeight="1">
      <c r="A18" s="14" t="s">
        <v>24</v>
      </c>
      <c r="B18" s="15"/>
      <c r="C18" s="15"/>
      <c r="D18" s="15"/>
      <c r="E18" s="15"/>
      <c r="F18" s="15"/>
      <c r="G18" s="15"/>
    </row>
    <row r="19" spans="1:7" ht="29.25" customHeight="1">
      <c r="A19" s="14" t="s">
        <v>44</v>
      </c>
      <c r="B19" s="15"/>
      <c r="C19" s="15"/>
      <c r="D19" s="15"/>
      <c r="E19" s="15"/>
      <c r="F19" s="15"/>
      <c r="G19" s="15"/>
    </row>
    <row r="20" spans="1:7" ht="17.25" customHeight="1">
      <c r="A20" s="12" t="s">
        <v>15</v>
      </c>
      <c r="B20" s="13">
        <f aca="true" t="shared" si="3" ref="B20:G20">B21+B22</f>
        <v>730000</v>
      </c>
      <c r="C20" s="13">
        <f t="shared" si="3"/>
        <v>1115388</v>
      </c>
      <c r="D20" s="13">
        <f t="shared" si="3"/>
        <v>0</v>
      </c>
      <c r="E20" s="13">
        <f t="shared" si="3"/>
        <v>0</v>
      </c>
      <c r="F20" s="13">
        <f t="shared" si="3"/>
        <v>123138</v>
      </c>
      <c r="G20" s="13">
        <f t="shared" si="3"/>
        <v>1114889</v>
      </c>
    </row>
    <row r="21" spans="1:7" ht="25.5">
      <c r="A21" s="14" t="s">
        <v>25</v>
      </c>
      <c r="B21" s="15">
        <v>730000</v>
      </c>
      <c r="C21" s="15">
        <v>1115388</v>
      </c>
      <c r="D21" s="15"/>
      <c r="E21" s="15"/>
      <c r="F21" s="15">
        <v>123138</v>
      </c>
      <c r="G21" s="15">
        <v>1114889</v>
      </c>
    </row>
    <row r="22" spans="1:7" ht="18.75" customHeight="1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11862282</v>
      </c>
      <c r="C24" s="13">
        <f t="shared" si="4"/>
        <v>12692565</v>
      </c>
      <c r="D24" s="13">
        <f t="shared" si="4"/>
        <v>3296816</v>
      </c>
      <c r="E24" s="13">
        <f t="shared" si="4"/>
        <v>6058436</v>
      </c>
      <c r="F24" s="13">
        <f t="shared" si="4"/>
        <v>8762869</v>
      </c>
      <c r="G24" s="13">
        <f t="shared" si="4"/>
        <v>12684481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530</v>
      </c>
      <c r="C26" s="18">
        <v>530</v>
      </c>
      <c r="D26" s="18">
        <v>534</v>
      </c>
      <c r="E26" s="18">
        <v>530</v>
      </c>
      <c r="F26" s="18">
        <v>501</v>
      </c>
      <c r="G26" s="18">
        <v>490</v>
      </c>
    </row>
  </sheetData>
  <mergeCells count="4">
    <mergeCell ref="A3:G3"/>
    <mergeCell ref="A4:G4"/>
    <mergeCell ref="A5:G5"/>
    <mergeCell ref="A6:G6"/>
  </mergeCells>
  <printOptions/>
  <pageMargins left="0.85" right="0.21" top="1" bottom="1" header="0.5" footer="0.5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L29" sqref="L29"/>
    </sheetView>
  </sheetViews>
  <sheetFormatPr defaultColWidth="9.140625" defaultRowHeight="12.75"/>
  <cols>
    <col min="1" max="1" width="32.28125" style="3" customWidth="1"/>
    <col min="2" max="4" width="12.28125" style="5" customWidth="1"/>
    <col min="5" max="5" width="12.00390625" style="0" customWidth="1"/>
    <col min="6" max="7" width="12.710937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45</v>
      </c>
      <c r="B5" s="42"/>
      <c r="C5" s="42"/>
      <c r="D5" s="42"/>
      <c r="E5" s="42"/>
      <c r="F5" s="42"/>
      <c r="G5" s="42"/>
    </row>
    <row r="6" spans="1:7" ht="21" customHeight="1">
      <c r="A6" s="47" t="s">
        <v>37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38.2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1372647</v>
      </c>
      <c r="C10" s="20">
        <f t="shared" si="0"/>
        <v>634549</v>
      </c>
      <c r="D10" s="20">
        <f t="shared" si="0"/>
        <v>144061</v>
      </c>
      <c r="E10" s="20">
        <f t="shared" si="0"/>
        <v>260727</v>
      </c>
      <c r="F10" s="20">
        <f t="shared" si="0"/>
        <v>342627</v>
      </c>
      <c r="G10" s="20">
        <f t="shared" si="0"/>
        <v>596985</v>
      </c>
    </row>
    <row r="11" spans="1:7" ht="12.75">
      <c r="A11" s="14" t="s">
        <v>13</v>
      </c>
      <c r="B11" s="15">
        <v>396839</v>
      </c>
      <c r="C11" s="15">
        <v>417109</v>
      </c>
      <c r="D11" s="15">
        <v>87223</v>
      </c>
      <c r="E11" s="15">
        <v>173167</v>
      </c>
      <c r="F11" s="15">
        <v>262081</v>
      </c>
      <c r="G11" s="15">
        <v>410041</v>
      </c>
    </row>
    <row r="12" spans="1:7" ht="12.75">
      <c r="A12" s="14" t="s">
        <v>14</v>
      </c>
      <c r="B12" s="15">
        <v>975808</v>
      </c>
      <c r="C12" s="15">
        <v>190440</v>
      </c>
      <c r="D12" s="15">
        <v>56838</v>
      </c>
      <c r="E12" s="15">
        <v>87560</v>
      </c>
      <c r="F12" s="15">
        <v>80546</v>
      </c>
      <c r="G12" s="15">
        <v>164406</v>
      </c>
    </row>
    <row r="13" spans="1:7" ht="12.75">
      <c r="A13" s="12" t="s">
        <v>15</v>
      </c>
      <c r="B13" s="13">
        <f aca="true" t="shared" si="1" ref="B13:G13">B14+B15</f>
        <v>0</v>
      </c>
      <c r="C13" s="13">
        <f t="shared" si="1"/>
        <v>27000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22538</v>
      </c>
    </row>
    <row r="14" spans="1:7" ht="25.5">
      <c r="A14" s="14" t="s">
        <v>25</v>
      </c>
      <c r="B14" s="15"/>
      <c r="C14" s="15">
        <v>27000</v>
      </c>
      <c r="D14" s="15"/>
      <c r="E14" s="15"/>
      <c r="F14" s="15"/>
      <c r="G14" s="15">
        <v>22538</v>
      </c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B18+B20+B17+B19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1372647</v>
      </c>
      <c r="C24" s="13">
        <f t="shared" si="4"/>
        <v>634549</v>
      </c>
      <c r="D24" s="13">
        <f t="shared" si="4"/>
        <v>144061</v>
      </c>
      <c r="E24" s="13">
        <f t="shared" si="4"/>
        <v>260727</v>
      </c>
      <c r="F24" s="13">
        <f t="shared" si="4"/>
        <v>342627</v>
      </c>
      <c r="G24" s="13">
        <f t="shared" si="4"/>
        <v>596985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28</v>
      </c>
      <c r="C26" s="18">
        <v>29</v>
      </c>
      <c r="D26" s="18">
        <v>25</v>
      </c>
      <c r="E26" s="18">
        <v>28</v>
      </c>
      <c r="F26" s="18">
        <v>25</v>
      </c>
      <c r="G26" s="18">
        <v>27</v>
      </c>
    </row>
  </sheetData>
  <mergeCells count="4">
    <mergeCell ref="A3:G3"/>
    <mergeCell ref="A4:G4"/>
    <mergeCell ref="A5:G5"/>
    <mergeCell ref="A6:G6"/>
  </mergeCells>
  <printOptions/>
  <pageMargins left="0.85" right="0.3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4" sqref="G24"/>
    </sheetView>
  </sheetViews>
  <sheetFormatPr defaultColWidth="9.140625" defaultRowHeight="12.75"/>
  <cols>
    <col min="1" max="1" width="30.8515625" style="3" customWidth="1"/>
    <col min="2" max="2" width="12.140625" style="5" customWidth="1"/>
    <col min="3" max="3" width="13.140625" style="5" customWidth="1"/>
    <col min="4" max="4" width="13.00390625" style="5" customWidth="1"/>
    <col min="5" max="5" width="11.57421875" style="0" customWidth="1"/>
    <col min="6" max="6" width="11.7109375" style="0" customWidth="1"/>
    <col min="7" max="7" width="13.00390625" style="0" customWidth="1"/>
  </cols>
  <sheetData>
    <row r="1" spans="1:2" ht="12.75">
      <c r="A1" s="2"/>
      <c r="B1" s="4"/>
    </row>
    <row r="3" spans="1:7" ht="20.25" customHeight="1">
      <c r="A3" s="44" t="s">
        <v>30</v>
      </c>
      <c r="B3" s="44"/>
      <c r="C3" s="44"/>
      <c r="D3" s="44"/>
      <c r="E3" s="44"/>
      <c r="F3" s="44"/>
      <c r="G3" s="44"/>
    </row>
    <row r="4" spans="1:7" ht="14.25" customHeight="1">
      <c r="A4" s="42" t="s">
        <v>31</v>
      </c>
      <c r="B4" s="42"/>
      <c r="C4" s="42"/>
      <c r="D4" s="42"/>
      <c r="E4" s="42"/>
      <c r="F4" s="42"/>
      <c r="G4" s="42"/>
    </row>
    <row r="5" spans="1:7" ht="14.25" customHeight="1">
      <c r="A5" s="42" t="s">
        <v>45</v>
      </c>
      <c r="B5" s="42"/>
      <c r="C5" s="42"/>
      <c r="D5" s="42"/>
      <c r="E5" s="42"/>
      <c r="F5" s="42"/>
      <c r="G5" s="42"/>
    </row>
    <row r="6" spans="1:7" ht="14.25" customHeight="1">
      <c r="A6" s="43" t="s">
        <v>0</v>
      </c>
      <c r="B6" s="43"/>
      <c r="C6" s="43"/>
      <c r="D6" s="43"/>
      <c r="E6" s="43"/>
      <c r="F6" s="43"/>
      <c r="G6" s="43"/>
    </row>
    <row r="7" spans="1:6" ht="25.5" customHeight="1" thickBot="1">
      <c r="A7" s="6"/>
      <c r="B7" s="6"/>
      <c r="C7" s="6"/>
      <c r="D7" s="6"/>
      <c r="E7" s="7"/>
      <c r="F7" s="7"/>
    </row>
    <row r="8" spans="1:7" ht="44.2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s="1" customFormat="1" ht="19.5" customHeight="1">
      <c r="A10" s="19" t="s">
        <v>12</v>
      </c>
      <c r="B10" s="20">
        <f aca="true" t="shared" si="0" ref="B10:G10">B11+B12+B13</f>
        <v>100688</v>
      </c>
      <c r="C10" s="20">
        <f t="shared" si="0"/>
        <v>101154</v>
      </c>
      <c r="D10" s="20">
        <f t="shared" si="0"/>
        <v>21170</v>
      </c>
      <c r="E10" s="20">
        <f t="shared" si="0"/>
        <v>71167</v>
      </c>
      <c r="F10" s="20">
        <f t="shared" si="0"/>
        <v>79192</v>
      </c>
      <c r="G10" s="20">
        <f t="shared" si="0"/>
        <v>100842</v>
      </c>
    </row>
    <row r="11" spans="1:7" ht="19.5" customHeight="1">
      <c r="A11" s="14" t="s">
        <v>13</v>
      </c>
      <c r="B11" s="15">
        <v>70868</v>
      </c>
      <c r="C11" s="15">
        <v>73445</v>
      </c>
      <c r="D11" s="15">
        <v>14065</v>
      </c>
      <c r="E11" s="15">
        <v>51066</v>
      </c>
      <c r="F11" s="15">
        <v>61620</v>
      </c>
      <c r="G11" s="15">
        <v>73422</v>
      </c>
    </row>
    <row r="12" spans="1:7" ht="18.75" customHeight="1">
      <c r="A12" s="14" t="s">
        <v>14</v>
      </c>
      <c r="B12" s="15">
        <v>29820</v>
      </c>
      <c r="C12" s="15">
        <v>27709</v>
      </c>
      <c r="D12" s="15">
        <v>7105</v>
      </c>
      <c r="E12" s="15">
        <v>20101</v>
      </c>
      <c r="F12" s="15">
        <v>17572</v>
      </c>
      <c r="G12" s="15">
        <v>27420</v>
      </c>
    </row>
    <row r="13" spans="1:7" ht="18" customHeight="1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 customHeight="1">
      <c r="A14" s="14" t="s">
        <v>25</v>
      </c>
      <c r="B14" s="15"/>
      <c r="C14" s="15"/>
      <c r="D14" s="15"/>
      <c r="E14" s="15"/>
      <c r="F14" s="15"/>
      <c r="G14" s="15"/>
    </row>
    <row r="15" spans="1:7" ht="19.5" customHeight="1">
      <c r="A15" s="14" t="s">
        <v>26</v>
      </c>
      <c r="B15" s="15"/>
      <c r="C15" s="15"/>
      <c r="D15" s="15"/>
      <c r="E15" s="15"/>
      <c r="F15" s="15"/>
      <c r="G15" s="15"/>
    </row>
    <row r="16" spans="1:7" s="1" customFormat="1" ht="25.5">
      <c r="A16" s="12" t="s">
        <v>16</v>
      </c>
      <c r="B16" s="13">
        <f aca="true" t="shared" si="2" ref="B16:G16">B18+B20+B17</f>
        <v>4800000</v>
      </c>
      <c r="C16" s="13">
        <f t="shared" si="2"/>
        <v>87283709</v>
      </c>
      <c r="D16" s="13">
        <f t="shared" si="2"/>
        <v>36206000</v>
      </c>
      <c r="E16" s="13">
        <f t="shared" si="2"/>
        <v>55943091</v>
      </c>
      <c r="F16" s="13">
        <f t="shared" si="2"/>
        <v>71299857</v>
      </c>
      <c r="G16" s="13">
        <f t="shared" si="2"/>
        <v>87284453</v>
      </c>
    </row>
    <row r="17" spans="1:7" s="1" customFormat="1" ht="16.5" customHeight="1">
      <c r="A17" s="12" t="s">
        <v>14</v>
      </c>
      <c r="B17" s="13"/>
      <c r="C17" s="13"/>
      <c r="D17" s="13"/>
      <c r="E17" s="13"/>
      <c r="F17" s="13"/>
      <c r="G17" s="13"/>
    </row>
    <row r="18" spans="1:7" ht="20.25" customHeight="1">
      <c r="A18" s="14" t="s">
        <v>24</v>
      </c>
      <c r="B18" s="15"/>
      <c r="C18" s="15">
        <v>6417667</v>
      </c>
      <c r="D18" s="15">
        <v>603726</v>
      </c>
      <c r="E18" s="15">
        <v>3477382</v>
      </c>
      <c r="F18" s="15">
        <v>4062403</v>
      </c>
      <c r="G18" s="15">
        <v>6417667</v>
      </c>
    </row>
    <row r="19" spans="1:7" ht="27.75" customHeight="1">
      <c r="A19" s="14" t="s">
        <v>44</v>
      </c>
      <c r="B19" s="15"/>
      <c r="C19" s="15"/>
      <c r="D19" s="15"/>
      <c r="E19" s="15"/>
      <c r="F19" s="15"/>
      <c r="G19" s="15"/>
    </row>
    <row r="20" spans="1:7" ht="18" customHeight="1">
      <c r="A20" s="12" t="s">
        <v>15</v>
      </c>
      <c r="B20" s="13">
        <f aca="true" t="shared" si="3" ref="B20:G20">B21+B22</f>
        <v>4800000</v>
      </c>
      <c r="C20" s="13">
        <f t="shared" si="3"/>
        <v>80866042</v>
      </c>
      <c r="D20" s="13">
        <f t="shared" si="3"/>
        <v>35602274</v>
      </c>
      <c r="E20" s="13">
        <f t="shared" si="3"/>
        <v>52465709</v>
      </c>
      <c r="F20" s="13">
        <f t="shared" si="3"/>
        <v>67237454</v>
      </c>
      <c r="G20" s="13">
        <f t="shared" si="3"/>
        <v>80866786</v>
      </c>
    </row>
    <row r="21" spans="1:7" ht="25.5">
      <c r="A21" s="14" t="s">
        <v>25</v>
      </c>
      <c r="B21" s="15">
        <v>4800000</v>
      </c>
      <c r="C21" s="15">
        <v>75545012</v>
      </c>
      <c r="D21" s="15">
        <v>35102274</v>
      </c>
      <c r="E21" s="15">
        <v>51625709</v>
      </c>
      <c r="F21" s="15">
        <v>62897454</v>
      </c>
      <c r="G21" s="15">
        <v>75545756</v>
      </c>
    </row>
    <row r="22" spans="1:7" ht="21.75" customHeight="1">
      <c r="A22" s="14" t="s">
        <v>26</v>
      </c>
      <c r="B22" s="15"/>
      <c r="C22" s="15">
        <v>5321030</v>
      </c>
      <c r="D22" s="15">
        <v>500000</v>
      </c>
      <c r="E22" s="15">
        <v>840000</v>
      </c>
      <c r="F22" s="15">
        <v>4340000</v>
      </c>
      <c r="G22" s="15">
        <v>5321030</v>
      </c>
    </row>
    <row r="23" spans="1:7" ht="14.25" customHeight="1">
      <c r="A23" s="14"/>
      <c r="B23" s="15"/>
      <c r="C23" s="15"/>
      <c r="D23" s="15"/>
      <c r="E23" s="16"/>
      <c r="F23" s="16"/>
      <c r="G23" s="16"/>
    </row>
    <row r="24" spans="1:7" s="1" customFormat="1" ht="16.5" customHeight="1">
      <c r="A24" s="12" t="s">
        <v>17</v>
      </c>
      <c r="B24" s="13">
        <f aca="true" t="shared" si="4" ref="B24:G24">B10+B16</f>
        <v>4900688</v>
      </c>
      <c r="C24" s="13">
        <f t="shared" si="4"/>
        <v>87384863</v>
      </c>
      <c r="D24" s="13">
        <f t="shared" si="4"/>
        <v>36227170</v>
      </c>
      <c r="E24" s="13">
        <f t="shared" si="4"/>
        <v>56014258</v>
      </c>
      <c r="F24" s="13">
        <f t="shared" si="4"/>
        <v>71379049</v>
      </c>
      <c r="G24" s="13">
        <f t="shared" si="4"/>
        <v>87385295</v>
      </c>
    </row>
    <row r="25" spans="1:7" ht="15" customHeight="1">
      <c r="A25" s="14"/>
      <c r="B25" s="15"/>
      <c r="C25" s="15"/>
      <c r="D25" s="15"/>
      <c r="E25" s="16"/>
      <c r="F25" s="16"/>
      <c r="G25" s="16"/>
    </row>
    <row r="26" spans="1:7" s="1" customFormat="1" ht="20.25" customHeight="1" thickBot="1">
      <c r="A26" s="17" t="s">
        <v>18</v>
      </c>
      <c r="B26" s="18">
        <v>10</v>
      </c>
      <c r="C26" s="18">
        <v>10</v>
      </c>
      <c r="D26" s="18">
        <v>10</v>
      </c>
      <c r="E26" s="18">
        <v>11</v>
      </c>
      <c r="F26" s="18">
        <v>11</v>
      </c>
      <c r="G26" s="18">
        <v>9</v>
      </c>
    </row>
  </sheetData>
  <mergeCells count="4">
    <mergeCell ref="A4:G4"/>
    <mergeCell ref="A6:G6"/>
    <mergeCell ref="A3:G3"/>
    <mergeCell ref="A5:G5"/>
  </mergeCells>
  <printOptions/>
  <pageMargins left="0.46" right="0.58" top="0.66" bottom="1" header="0.38" footer="0.5"/>
  <pageSetup horizontalDpi="600" verticalDpi="600" orientation="portrait" paperSize="9" scale="82" r:id="rId1"/>
  <rowBreaks count="1" manualBreakCount="1">
    <brk id="2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2.140625" style="5" customWidth="1"/>
    <col min="3" max="3" width="11.57421875" style="5" customWidth="1"/>
    <col min="4" max="4" width="12.28125" style="5" customWidth="1"/>
    <col min="5" max="5" width="12.00390625" style="0" customWidth="1"/>
    <col min="6" max="6" width="12.7109375" style="0" customWidth="1"/>
    <col min="7" max="7" width="10.851562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45</v>
      </c>
      <c r="B5" s="42"/>
      <c r="C5" s="42"/>
      <c r="D5" s="42"/>
      <c r="E5" s="42"/>
      <c r="F5" s="42"/>
      <c r="G5" s="42"/>
    </row>
    <row r="6" spans="1:7" ht="21" customHeight="1">
      <c r="A6" s="47" t="s">
        <v>36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38.2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1122960</v>
      </c>
      <c r="C10" s="20">
        <f t="shared" si="0"/>
        <v>4170616</v>
      </c>
      <c r="D10" s="20">
        <f t="shared" si="0"/>
        <v>59694</v>
      </c>
      <c r="E10" s="20">
        <f t="shared" si="0"/>
        <v>125279</v>
      </c>
      <c r="F10" s="20">
        <f t="shared" si="0"/>
        <v>157941</v>
      </c>
      <c r="G10" s="20">
        <f t="shared" si="0"/>
        <v>4162963</v>
      </c>
    </row>
    <row r="11" spans="1:7" ht="12.75">
      <c r="A11" s="14" t="s">
        <v>13</v>
      </c>
      <c r="B11" s="15">
        <v>143302</v>
      </c>
      <c r="C11" s="15">
        <v>147509</v>
      </c>
      <c r="D11" s="15">
        <v>26889</v>
      </c>
      <c r="E11" s="15">
        <v>63381</v>
      </c>
      <c r="F11" s="15">
        <v>97495</v>
      </c>
      <c r="G11" s="15">
        <v>138653</v>
      </c>
    </row>
    <row r="12" spans="1:7" ht="12.75">
      <c r="A12" s="14" t="s">
        <v>14</v>
      </c>
      <c r="B12" s="15">
        <v>979658</v>
      </c>
      <c r="C12" s="15">
        <v>4023107</v>
      </c>
      <c r="D12" s="15">
        <v>32805</v>
      </c>
      <c r="E12" s="15">
        <v>61898</v>
      </c>
      <c r="F12" s="15">
        <v>60446</v>
      </c>
      <c r="G12" s="15">
        <v>4024310</v>
      </c>
    </row>
    <row r="13" spans="1:7" ht="12.75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1517400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1239075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>C21+C22</f>
        <v>1517400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1239075</v>
      </c>
    </row>
    <row r="21" spans="1:7" ht="25.5">
      <c r="A21" s="14" t="s">
        <v>25</v>
      </c>
      <c r="B21" s="15"/>
      <c r="C21" s="15">
        <v>1517400</v>
      </c>
      <c r="D21" s="15"/>
      <c r="E21" s="15"/>
      <c r="F21" s="15"/>
      <c r="G21" s="15">
        <v>1239075</v>
      </c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1122960</v>
      </c>
      <c r="C24" s="13">
        <f t="shared" si="4"/>
        <v>5688016</v>
      </c>
      <c r="D24" s="13">
        <f t="shared" si="4"/>
        <v>59694</v>
      </c>
      <c r="E24" s="13">
        <f t="shared" si="4"/>
        <v>125279</v>
      </c>
      <c r="F24" s="13">
        <f t="shared" si="4"/>
        <v>157941</v>
      </c>
      <c r="G24" s="13">
        <f t="shared" si="4"/>
        <v>5402038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20</v>
      </c>
      <c r="C26" s="18">
        <v>20</v>
      </c>
      <c r="D26" s="18">
        <v>10</v>
      </c>
      <c r="E26" s="18">
        <v>10</v>
      </c>
      <c r="F26" s="18">
        <v>10</v>
      </c>
      <c r="G26" s="18">
        <v>9</v>
      </c>
    </row>
  </sheetData>
  <mergeCells count="4">
    <mergeCell ref="A3:G3"/>
    <mergeCell ref="A4:G4"/>
    <mergeCell ref="A5:G5"/>
    <mergeCell ref="A6:G6"/>
  </mergeCells>
  <printOptions/>
  <pageMargins left="0.75" right="0.56" top="0.58" bottom="1" header="0.38" footer="0.5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3.28125" style="5" customWidth="1"/>
    <col min="3" max="3" width="11.7109375" style="5" customWidth="1"/>
    <col min="4" max="4" width="13.140625" style="5" customWidth="1"/>
    <col min="5" max="5" width="12.00390625" style="0" customWidth="1"/>
    <col min="6" max="6" width="12.7109375" style="0" customWidth="1"/>
    <col min="7" max="7" width="11.14062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45</v>
      </c>
      <c r="B5" s="42"/>
      <c r="C5" s="42"/>
      <c r="D5" s="42"/>
      <c r="E5" s="42"/>
      <c r="F5" s="42"/>
      <c r="G5" s="42"/>
    </row>
    <row r="6" spans="1:7" ht="21" customHeight="1">
      <c r="A6" s="47" t="s">
        <v>35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38.2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752893</v>
      </c>
      <c r="C10" s="20">
        <f t="shared" si="0"/>
        <v>667034</v>
      </c>
      <c r="D10" s="20">
        <f t="shared" si="0"/>
        <v>12777</v>
      </c>
      <c r="E10" s="20">
        <f t="shared" si="0"/>
        <v>25695</v>
      </c>
      <c r="F10" s="20">
        <f t="shared" si="0"/>
        <v>29565</v>
      </c>
      <c r="G10" s="20">
        <f t="shared" si="0"/>
        <v>43267</v>
      </c>
    </row>
    <row r="11" spans="1:7" ht="12.75">
      <c r="A11" s="14" t="s">
        <v>13</v>
      </c>
      <c r="B11" s="15">
        <v>63491</v>
      </c>
      <c r="C11" s="15">
        <v>44290</v>
      </c>
      <c r="D11" s="15">
        <v>9044</v>
      </c>
      <c r="E11" s="15">
        <v>19032</v>
      </c>
      <c r="F11" s="15">
        <v>29020</v>
      </c>
      <c r="G11" s="15">
        <v>42125</v>
      </c>
    </row>
    <row r="12" spans="1:7" ht="12.75">
      <c r="A12" s="14" t="s">
        <v>14</v>
      </c>
      <c r="B12" s="15">
        <v>689402</v>
      </c>
      <c r="C12" s="15">
        <v>622744</v>
      </c>
      <c r="D12" s="15">
        <v>3733</v>
      </c>
      <c r="E12" s="15">
        <v>6663</v>
      </c>
      <c r="F12" s="15">
        <v>545</v>
      </c>
      <c r="G12" s="15">
        <v>1142</v>
      </c>
    </row>
    <row r="13" spans="1:7" ht="12.75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20.25" customHeight="1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7.25" customHeight="1">
      <c r="A17" s="12" t="s">
        <v>14</v>
      </c>
      <c r="B17" s="13"/>
      <c r="C17" s="13"/>
      <c r="D17" s="13"/>
      <c r="E17" s="13"/>
      <c r="F17" s="13"/>
      <c r="G17" s="13"/>
    </row>
    <row r="18" spans="1:7" ht="18" customHeight="1">
      <c r="A18" s="14" t="s">
        <v>24</v>
      </c>
      <c r="B18" s="15"/>
      <c r="C18" s="15"/>
      <c r="D18" s="15"/>
      <c r="E18" s="15"/>
      <c r="F18" s="15"/>
      <c r="G18" s="15"/>
    </row>
    <row r="19" spans="1:7" ht="28.5" customHeight="1">
      <c r="A19" s="14" t="s">
        <v>44</v>
      </c>
      <c r="B19" s="15"/>
      <c r="C19" s="15"/>
      <c r="D19" s="15"/>
      <c r="E19" s="15"/>
      <c r="F19" s="15"/>
      <c r="G19" s="15"/>
    </row>
    <row r="20" spans="1:7" ht="18" customHeight="1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6.5" customHeight="1">
      <c r="A22" s="14" t="s">
        <v>26</v>
      </c>
      <c r="B22" s="15"/>
      <c r="C22" s="15"/>
      <c r="D22" s="15"/>
      <c r="E22" s="15"/>
      <c r="F22" s="15"/>
      <c r="G22" s="15"/>
    </row>
    <row r="23" spans="1:7" ht="16.5" customHeight="1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752893</v>
      </c>
      <c r="C24" s="13">
        <f t="shared" si="4"/>
        <v>667034</v>
      </c>
      <c r="D24" s="13">
        <f t="shared" si="4"/>
        <v>12777</v>
      </c>
      <c r="E24" s="13">
        <f t="shared" si="4"/>
        <v>25695</v>
      </c>
      <c r="F24" s="13">
        <f t="shared" si="4"/>
        <v>29565</v>
      </c>
      <c r="G24" s="13">
        <f t="shared" si="4"/>
        <v>43267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5</v>
      </c>
      <c r="C26" s="18">
        <v>5</v>
      </c>
      <c r="D26" s="18">
        <v>3</v>
      </c>
      <c r="E26" s="18">
        <v>3</v>
      </c>
      <c r="F26" s="18">
        <v>3</v>
      </c>
      <c r="G26" s="18">
        <v>3</v>
      </c>
    </row>
  </sheetData>
  <mergeCells count="4">
    <mergeCell ref="A3:G3"/>
    <mergeCell ref="A4:G4"/>
    <mergeCell ref="A5:G5"/>
    <mergeCell ref="A6:G6"/>
  </mergeCells>
  <printOptions/>
  <pageMargins left="0.75" right="0.3" top="0.68" bottom="1" header="0.36" footer="0.5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1.57421875" style="5" customWidth="1"/>
    <col min="3" max="3" width="12.140625" style="5" customWidth="1"/>
    <col min="4" max="4" width="12.8515625" style="5" customWidth="1"/>
    <col min="5" max="5" width="12.00390625" style="0" customWidth="1"/>
    <col min="6" max="7" width="12.710937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45</v>
      </c>
      <c r="B5" s="42"/>
      <c r="C5" s="42"/>
      <c r="D5" s="42"/>
      <c r="E5" s="42"/>
      <c r="F5" s="42"/>
      <c r="G5" s="42"/>
    </row>
    <row r="6" spans="1:7" ht="21" customHeight="1">
      <c r="A6" s="47" t="s">
        <v>34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38.2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259844</v>
      </c>
      <c r="C10" s="20">
        <f t="shared" si="0"/>
        <v>208912</v>
      </c>
      <c r="D10" s="20">
        <f t="shared" si="0"/>
        <v>3823</v>
      </c>
      <c r="E10" s="20">
        <f t="shared" si="0"/>
        <v>7536</v>
      </c>
      <c r="F10" s="20">
        <f t="shared" si="0"/>
        <v>8049</v>
      </c>
      <c r="G10" s="20">
        <f t="shared" si="0"/>
        <v>11519</v>
      </c>
    </row>
    <row r="11" spans="1:7" ht="12.75">
      <c r="A11" s="14" t="s">
        <v>13</v>
      </c>
      <c r="B11" s="15">
        <v>63491</v>
      </c>
      <c r="C11" s="15">
        <v>12559</v>
      </c>
      <c r="D11" s="15">
        <v>2695</v>
      </c>
      <c r="E11" s="15">
        <v>5497</v>
      </c>
      <c r="F11" s="15">
        <v>8049</v>
      </c>
      <c r="G11" s="15">
        <v>11519</v>
      </c>
    </row>
    <row r="12" spans="1:7" ht="12.75">
      <c r="A12" s="14" t="s">
        <v>14</v>
      </c>
      <c r="B12" s="15">
        <v>196353</v>
      </c>
      <c r="C12" s="15">
        <v>196353</v>
      </c>
      <c r="D12" s="15">
        <v>1128</v>
      </c>
      <c r="E12" s="15">
        <v>2039</v>
      </c>
      <c r="F12" s="15"/>
      <c r="G12" s="15"/>
    </row>
    <row r="13" spans="1:7" ht="12.75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259844</v>
      </c>
      <c r="C24" s="13">
        <f t="shared" si="4"/>
        <v>208912</v>
      </c>
      <c r="D24" s="13">
        <f t="shared" si="4"/>
        <v>3823</v>
      </c>
      <c r="E24" s="13">
        <f t="shared" si="4"/>
        <v>7536</v>
      </c>
      <c r="F24" s="13">
        <f t="shared" si="4"/>
        <v>8049</v>
      </c>
      <c r="G24" s="13">
        <f t="shared" si="4"/>
        <v>11519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5</v>
      </c>
      <c r="C26" s="18">
        <v>5</v>
      </c>
      <c r="D26" s="18">
        <v>1</v>
      </c>
      <c r="E26" s="18">
        <v>1</v>
      </c>
      <c r="F26" s="18">
        <v>1</v>
      </c>
      <c r="G26" s="18">
        <v>1</v>
      </c>
    </row>
  </sheetData>
  <mergeCells count="4">
    <mergeCell ref="A3:G3"/>
    <mergeCell ref="A4:G4"/>
    <mergeCell ref="A5:G5"/>
    <mergeCell ref="A6:G6"/>
  </mergeCells>
  <printOptions/>
  <pageMargins left="0.75" right="0.36" top="0.77" bottom="1" header="0.41" footer="0.5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2.421875" style="5" customWidth="1"/>
    <col min="3" max="3" width="12.140625" style="5" customWidth="1"/>
    <col min="4" max="4" width="11.57421875" style="5" customWidth="1"/>
    <col min="5" max="5" width="12.00390625" style="0" customWidth="1"/>
    <col min="6" max="6" width="12.7109375" style="0" customWidth="1"/>
    <col min="7" max="7" width="11.42187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45</v>
      </c>
      <c r="B5" s="42"/>
      <c r="C5" s="42"/>
      <c r="D5" s="42"/>
      <c r="E5" s="42"/>
      <c r="F5" s="42"/>
      <c r="G5" s="42"/>
    </row>
    <row r="6" spans="1:7" ht="21" customHeight="1">
      <c r="A6" s="47" t="s">
        <v>33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38.2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61140</v>
      </c>
      <c r="C10" s="20">
        <f t="shared" si="0"/>
        <v>84612</v>
      </c>
      <c r="D10" s="20">
        <f t="shared" si="0"/>
        <v>34748</v>
      </c>
      <c r="E10" s="20">
        <f t="shared" si="0"/>
        <v>52614</v>
      </c>
      <c r="F10" s="20">
        <f t="shared" si="0"/>
        <v>58529</v>
      </c>
      <c r="G10" s="20">
        <f t="shared" si="0"/>
        <v>73572</v>
      </c>
    </row>
    <row r="11" spans="1:7" ht="12.75">
      <c r="A11" s="14" t="s">
        <v>13</v>
      </c>
      <c r="B11" s="15">
        <v>50790</v>
      </c>
      <c r="C11" s="15">
        <v>74262</v>
      </c>
      <c r="D11" s="15">
        <v>30282</v>
      </c>
      <c r="E11" s="15">
        <v>45630</v>
      </c>
      <c r="F11" s="15">
        <v>57663</v>
      </c>
      <c r="G11" s="15">
        <v>72424</v>
      </c>
    </row>
    <row r="12" spans="1:7" ht="12.75">
      <c r="A12" s="14" t="s">
        <v>14</v>
      </c>
      <c r="B12" s="15">
        <v>10350</v>
      </c>
      <c r="C12" s="15">
        <v>10350</v>
      </c>
      <c r="D12" s="15">
        <v>4466</v>
      </c>
      <c r="E12" s="15">
        <v>6984</v>
      </c>
      <c r="F12" s="15">
        <v>866</v>
      </c>
      <c r="G12" s="15">
        <v>1148</v>
      </c>
    </row>
    <row r="13" spans="1:7" ht="12.75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61140</v>
      </c>
      <c r="C24" s="13">
        <f t="shared" si="4"/>
        <v>84612</v>
      </c>
      <c r="D24" s="13">
        <f t="shared" si="4"/>
        <v>34748</v>
      </c>
      <c r="E24" s="13">
        <f t="shared" si="4"/>
        <v>52614</v>
      </c>
      <c r="F24" s="13">
        <f t="shared" si="4"/>
        <v>58529</v>
      </c>
      <c r="G24" s="13">
        <f t="shared" si="4"/>
        <v>73572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3</v>
      </c>
      <c r="C26" s="18">
        <v>3</v>
      </c>
      <c r="D26" s="18">
        <v>4</v>
      </c>
      <c r="E26" s="18">
        <v>4</v>
      </c>
      <c r="F26" s="18">
        <v>3</v>
      </c>
      <c r="G26" s="18">
        <v>3</v>
      </c>
    </row>
  </sheetData>
  <mergeCells count="4">
    <mergeCell ref="A3:G3"/>
    <mergeCell ref="A4:G4"/>
    <mergeCell ref="A5:G5"/>
    <mergeCell ref="A6:G6"/>
  </mergeCells>
  <printOptions/>
  <pageMargins left="0.75" right="0.49" top="0.71" bottom="1" header="0.43" footer="0.5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2.140625" style="5" customWidth="1"/>
    <col min="3" max="3" width="12.7109375" style="5" customWidth="1"/>
    <col min="4" max="4" width="13.140625" style="5" customWidth="1"/>
    <col min="5" max="5" width="12.00390625" style="0" customWidth="1"/>
    <col min="6" max="6" width="11.8515625" style="0" customWidth="1"/>
    <col min="7" max="7" width="11.5742187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45</v>
      </c>
      <c r="B5" s="42"/>
      <c r="C5" s="42"/>
      <c r="D5" s="42"/>
      <c r="E5" s="42"/>
      <c r="F5" s="42"/>
      <c r="G5" s="42"/>
    </row>
    <row r="6" spans="1:7" ht="21" customHeight="1">
      <c r="A6" s="47" t="s">
        <v>32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42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84530</v>
      </c>
      <c r="C10" s="20">
        <f t="shared" si="0"/>
        <v>109316</v>
      </c>
      <c r="D10" s="20">
        <f t="shared" si="0"/>
        <v>9931</v>
      </c>
      <c r="E10" s="20">
        <f t="shared" si="0"/>
        <v>27790</v>
      </c>
      <c r="F10" s="20">
        <f t="shared" si="0"/>
        <v>36620</v>
      </c>
      <c r="G10" s="20">
        <f t="shared" si="0"/>
        <v>51997</v>
      </c>
    </row>
    <row r="11" spans="1:7" ht="12.75">
      <c r="A11" s="14" t="s">
        <v>13</v>
      </c>
      <c r="B11" s="15">
        <v>25396</v>
      </c>
      <c r="C11" s="15">
        <v>50182</v>
      </c>
      <c r="D11" s="15">
        <v>6977</v>
      </c>
      <c r="E11" s="15">
        <v>22374</v>
      </c>
      <c r="F11" s="15">
        <v>36354</v>
      </c>
      <c r="G11" s="15">
        <v>49694</v>
      </c>
    </row>
    <row r="12" spans="1:7" ht="12.75">
      <c r="A12" s="14" t="s">
        <v>14</v>
      </c>
      <c r="B12" s="15">
        <v>59134</v>
      </c>
      <c r="C12" s="15">
        <v>59134</v>
      </c>
      <c r="D12" s="15">
        <v>2954</v>
      </c>
      <c r="E12" s="15">
        <v>5416</v>
      </c>
      <c r="F12" s="15">
        <v>266</v>
      </c>
      <c r="G12" s="15">
        <v>2303</v>
      </c>
    </row>
    <row r="13" spans="1:7" ht="12.75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84530</v>
      </c>
      <c r="C24" s="13">
        <f t="shared" si="4"/>
        <v>109316</v>
      </c>
      <c r="D24" s="13">
        <f t="shared" si="4"/>
        <v>9931</v>
      </c>
      <c r="E24" s="13">
        <f t="shared" si="4"/>
        <v>27790</v>
      </c>
      <c r="F24" s="13">
        <f t="shared" si="4"/>
        <v>36620</v>
      </c>
      <c r="G24" s="13">
        <f t="shared" si="4"/>
        <v>51997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2</v>
      </c>
      <c r="C26" s="18">
        <v>2</v>
      </c>
      <c r="D26" s="18">
        <v>2</v>
      </c>
      <c r="E26" s="18">
        <v>2</v>
      </c>
      <c r="F26" s="18">
        <v>2</v>
      </c>
      <c r="G26" s="18">
        <v>2</v>
      </c>
    </row>
  </sheetData>
  <mergeCells count="4">
    <mergeCell ref="A3:G3"/>
    <mergeCell ref="A4:G4"/>
    <mergeCell ref="A5:G5"/>
    <mergeCell ref="A6:G6"/>
  </mergeCells>
  <printOptions/>
  <pageMargins left="0.75" right="0.3" top="0.66" bottom="1" header="0.34" footer="0.5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17" sqref="C17"/>
    </sheetView>
  </sheetViews>
  <sheetFormatPr defaultColWidth="9.140625" defaultRowHeight="12.75"/>
  <cols>
    <col min="1" max="1" width="32.28125" style="0" customWidth="1"/>
    <col min="2" max="7" width="13.421875" style="0" customWidth="1"/>
  </cols>
  <sheetData>
    <row r="1" spans="1:4" ht="12.75">
      <c r="A1" s="2"/>
      <c r="B1" s="4"/>
      <c r="C1" s="5"/>
      <c r="D1" s="5"/>
    </row>
    <row r="2" spans="1:4" ht="12.75">
      <c r="A2" s="3"/>
      <c r="B2" s="5"/>
      <c r="C2" s="5"/>
      <c r="D2" s="5"/>
    </row>
    <row r="3" spans="1:7" ht="12.75">
      <c r="A3" s="44" t="s">
        <v>30</v>
      </c>
      <c r="B3" s="44"/>
      <c r="C3" s="44"/>
      <c r="D3" s="44"/>
      <c r="E3" s="44"/>
      <c r="F3" s="44"/>
      <c r="G3" s="44"/>
    </row>
    <row r="4" spans="1:7" ht="12.75">
      <c r="A4" s="42" t="s">
        <v>31</v>
      </c>
      <c r="B4" s="42"/>
      <c r="C4" s="42"/>
      <c r="D4" s="42"/>
      <c r="E4" s="42"/>
      <c r="F4" s="42"/>
      <c r="G4" s="42"/>
    </row>
    <row r="5" spans="1:7" ht="12.75">
      <c r="A5" s="42" t="s">
        <v>45</v>
      </c>
      <c r="B5" s="42"/>
      <c r="C5" s="42"/>
      <c r="D5" s="42"/>
      <c r="E5" s="42"/>
      <c r="F5" s="42"/>
      <c r="G5" s="42"/>
    </row>
    <row r="6" spans="1:7" ht="12.75">
      <c r="A6" s="47" t="s">
        <v>48</v>
      </c>
      <c r="B6" s="47"/>
      <c r="C6" s="47"/>
      <c r="D6" s="47"/>
      <c r="E6" s="47"/>
      <c r="F6" s="47"/>
      <c r="G6" s="47"/>
    </row>
    <row r="7" spans="1:7" ht="13.5" thickBot="1">
      <c r="A7" s="6"/>
      <c r="B7" s="6"/>
      <c r="C7" s="6"/>
      <c r="D7" s="6"/>
      <c r="E7" s="7"/>
      <c r="F7" s="7"/>
      <c r="G7" s="7"/>
    </row>
    <row r="8" spans="1:7" ht="48.7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8.75" customHeight="1">
      <c r="A10" s="19" t="s">
        <v>12</v>
      </c>
      <c r="B10" s="20">
        <f aca="true" t="shared" si="0" ref="B10:G10">B11+B12+B13</f>
        <v>0</v>
      </c>
      <c r="C10" s="20">
        <f t="shared" si="0"/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</row>
    <row r="11" spans="1:7" ht="14.25" customHeight="1">
      <c r="A11" s="14" t="s">
        <v>13</v>
      </c>
      <c r="B11" s="15"/>
      <c r="C11" s="15"/>
      <c r="D11" s="15"/>
      <c r="E11" s="15"/>
      <c r="F11" s="15"/>
      <c r="G11" s="15"/>
    </row>
    <row r="12" spans="1:7" ht="14.25" customHeight="1">
      <c r="A12" s="14" t="s">
        <v>14</v>
      </c>
      <c r="B12" s="15"/>
      <c r="C12" s="15"/>
      <c r="D12" s="15"/>
      <c r="E12" s="15"/>
      <c r="F12" s="15"/>
      <c r="G12" s="15"/>
    </row>
    <row r="13" spans="1:7" ht="15" customHeight="1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 customHeight="1">
      <c r="A14" s="14" t="s">
        <v>25</v>
      </c>
      <c r="B14" s="15"/>
      <c r="C14" s="15"/>
      <c r="D14" s="15"/>
      <c r="E14" s="15"/>
      <c r="F14" s="15"/>
      <c r="G14" s="15"/>
    </row>
    <row r="15" spans="1:7" ht="13.5" customHeight="1">
      <c r="A15" s="14" t="s">
        <v>26</v>
      </c>
      <c r="B15" s="15"/>
      <c r="C15" s="15"/>
      <c r="D15" s="15"/>
      <c r="E15" s="15"/>
      <c r="F15" s="15"/>
      <c r="G15" s="15"/>
    </row>
    <row r="16" spans="1:7" ht="24.75" customHeight="1">
      <c r="A16" s="12" t="s">
        <v>16</v>
      </c>
      <c r="B16" s="13">
        <f aca="true" t="shared" si="2" ref="B16:G16">B18+B20+B17</f>
        <v>0</v>
      </c>
      <c r="C16" s="13">
        <f t="shared" si="2"/>
        <v>2400000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7.25" customHeight="1">
      <c r="A17" s="12" t="s">
        <v>14</v>
      </c>
      <c r="B17" s="13"/>
      <c r="C17" s="13">
        <v>2400000</v>
      </c>
      <c r="D17" s="13"/>
      <c r="E17" s="13"/>
      <c r="F17" s="13"/>
      <c r="G17" s="13"/>
    </row>
    <row r="18" spans="1:7" ht="14.25" customHeight="1">
      <c r="A18" s="14" t="s">
        <v>24</v>
      </c>
      <c r="B18" s="15"/>
      <c r="C18" s="15"/>
      <c r="D18" s="15"/>
      <c r="E18" s="15"/>
      <c r="F18" s="15"/>
      <c r="G18" s="15"/>
    </row>
    <row r="19" spans="1:7" ht="27" customHeight="1">
      <c r="A19" s="14" t="s">
        <v>44</v>
      </c>
      <c r="B19" s="15"/>
      <c r="C19" s="15"/>
      <c r="D19" s="15"/>
      <c r="E19" s="15"/>
      <c r="F19" s="15"/>
      <c r="G19" s="15"/>
    </row>
    <row r="20" spans="1:7" ht="15.75" customHeight="1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7.75" customHeight="1">
      <c r="A21" s="14" t="s">
        <v>25</v>
      </c>
      <c r="B21" s="15"/>
      <c r="C21" s="15"/>
      <c r="D21" s="15"/>
      <c r="E21" s="15"/>
      <c r="F21" s="15"/>
      <c r="G21" s="15"/>
    </row>
    <row r="22" spans="1:7" ht="15.75" customHeight="1">
      <c r="A22" s="14" t="s">
        <v>26</v>
      </c>
      <c r="B22" s="15"/>
      <c r="C22" s="15"/>
      <c r="D22" s="15"/>
      <c r="E22" s="15"/>
      <c r="F22" s="15"/>
      <c r="G22" s="15"/>
    </row>
    <row r="23" spans="1:7" ht="12.75" customHeight="1">
      <c r="A23" s="14"/>
      <c r="B23" s="15"/>
      <c r="C23" s="15"/>
      <c r="D23" s="15"/>
      <c r="E23" s="16"/>
      <c r="F23" s="16"/>
      <c r="G23" s="16"/>
    </row>
    <row r="24" spans="1:7" ht="14.25" customHeight="1">
      <c r="A24" s="12" t="s">
        <v>17</v>
      </c>
      <c r="B24" s="13">
        <f aca="true" t="shared" si="4" ref="B24:G24">B10+B16</f>
        <v>0</v>
      </c>
      <c r="C24" s="13">
        <f t="shared" si="4"/>
        <v>2400000</v>
      </c>
      <c r="D24" s="13">
        <f t="shared" si="4"/>
        <v>0</v>
      </c>
      <c r="E24" s="13">
        <f t="shared" si="4"/>
        <v>0</v>
      </c>
      <c r="F24" s="13">
        <f t="shared" si="4"/>
        <v>0</v>
      </c>
      <c r="G24" s="13">
        <f t="shared" si="4"/>
        <v>0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7.25" customHeight="1" thickBot="1">
      <c r="A26" s="17" t="s">
        <v>18</v>
      </c>
      <c r="B26" s="18"/>
      <c r="C26" s="18"/>
      <c r="D26" s="18"/>
      <c r="E26" s="18"/>
      <c r="F26" s="18"/>
      <c r="G26" s="18"/>
    </row>
  </sheetData>
  <mergeCells count="4"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19" sqref="G19"/>
    </sheetView>
  </sheetViews>
  <sheetFormatPr defaultColWidth="9.140625" defaultRowHeight="12.75"/>
  <cols>
    <col min="1" max="1" width="32.28125" style="3" customWidth="1"/>
    <col min="2" max="2" width="13.28125" style="5" customWidth="1"/>
    <col min="3" max="3" width="14.8515625" style="5" customWidth="1"/>
    <col min="4" max="4" width="13.7109375" style="5" customWidth="1"/>
    <col min="5" max="5" width="11.8515625" style="0" customWidth="1"/>
    <col min="6" max="6" width="11.28125" style="0" customWidth="1"/>
    <col min="7" max="7" width="13.00390625" style="0" customWidth="1"/>
  </cols>
  <sheetData>
    <row r="1" spans="1:2" ht="12.75">
      <c r="A1" s="2"/>
      <c r="B1" s="4"/>
    </row>
    <row r="3" spans="1:7" ht="15.75" customHeight="1">
      <c r="A3" s="44" t="s">
        <v>30</v>
      </c>
      <c r="B3" s="44"/>
      <c r="C3" s="44"/>
      <c r="D3" s="44"/>
      <c r="E3" s="44"/>
      <c r="F3" s="44"/>
      <c r="G3" s="44"/>
    </row>
    <row r="4" spans="1:7" ht="13.5" customHeight="1">
      <c r="A4" s="42" t="s">
        <v>31</v>
      </c>
      <c r="B4" s="42"/>
      <c r="C4" s="42"/>
      <c r="D4" s="42"/>
      <c r="E4" s="42"/>
      <c r="F4" s="42"/>
      <c r="G4" s="42"/>
    </row>
    <row r="5" spans="1:7" ht="13.5" customHeight="1">
      <c r="A5" s="42" t="s">
        <v>46</v>
      </c>
      <c r="B5" s="42"/>
      <c r="C5" s="42"/>
      <c r="D5" s="42"/>
      <c r="E5" s="42"/>
      <c r="F5" s="42"/>
      <c r="G5" s="42"/>
    </row>
    <row r="6" spans="1:7" ht="13.5" customHeight="1">
      <c r="A6" s="43" t="s">
        <v>19</v>
      </c>
      <c r="B6" s="43"/>
      <c r="C6" s="43"/>
      <c r="D6" s="43"/>
      <c r="E6" s="43"/>
      <c r="F6" s="43"/>
      <c r="G6" s="43"/>
    </row>
    <row r="7" spans="1:7" ht="13.5" customHeight="1" thickBot="1">
      <c r="A7" s="6"/>
      <c r="B7" s="6"/>
      <c r="C7" s="6"/>
      <c r="D7" s="6"/>
      <c r="E7" s="24"/>
      <c r="F7" s="24"/>
      <c r="G7" s="24"/>
    </row>
    <row r="8" spans="1:7" ht="42.75" customHeight="1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21.75" customHeight="1">
      <c r="A10" s="19" t="s">
        <v>12</v>
      </c>
      <c r="B10" s="20">
        <f aca="true" t="shared" si="0" ref="B10:G10">B11+B12+B13</f>
        <v>108521</v>
      </c>
      <c r="C10" s="20">
        <f t="shared" si="0"/>
        <v>108521</v>
      </c>
      <c r="D10" s="20">
        <f t="shared" si="0"/>
        <v>28842</v>
      </c>
      <c r="E10" s="20">
        <f t="shared" si="0"/>
        <v>61232</v>
      </c>
      <c r="F10" s="20">
        <f t="shared" si="0"/>
        <v>84876</v>
      </c>
      <c r="G10" s="20">
        <f t="shared" si="0"/>
        <v>108521</v>
      </c>
    </row>
    <row r="11" spans="1:7" ht="15" customHeight="1">
      <c r="A11" s="25" t="s">
        <v>13</v>
      </c>
      <c r="B11" s="22">
        <v>77921</v>
      </c>
      <c r="C11" s="22">
        <v>77921</v>
      </c>
      <c r="D11" s="22">
        <v>21192</v>
      </c>
      <c r="E11" s="22">
        <v>45932</v>
      </c>
      <c r="F11" s="22">
        <v>61926</v>
      </c>
      <c r="G11" s="22">
        <v>77921</v>
      </c>
    </row>
    <row r="12" spans="1:7" ht="17.25" customHeight="1">
      <c r="A12" s="25" t="s">
        <v>14</v>
      </c>
      <c r="B12" s="22">
        <v>30600</v>
      </c>
      <c r="C12" s="22">
        <v>30600</v>
      </c>
      <c r="D12" s="22">
        <v>7650</v>
      </c>
      <c r="E12" s="22">
        <v>15300</v>
      </c>
      <c r="F12" s="22">
        <v>22950</v>
      </c>
      <c r="G12" s="22">
        <v>30600</v>
      </c>
    </row>
    <row r="13" spans="1:7" ht="16.5" customHeight="1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25" t="s">
        <v>25</v>
      </c>
      <c r="B14" s="22"/>
      <c r="C14" s="22"/>
      <c r="D14" s="22"/>
      <c r="E14" s="22"/>
      <c r="F14" s="22"/>
      <c r="G14" s="22"/>
    </row>
    <row r="15" spans="1:7" ht="15.75" customHeight="1">
      <c r="A15" s="25" t="s">
        <v>26</v>
      </c>
      <c r="B15" s="22"/>
      <c r="C15" s="22"/>
      <c r="D15" s="22"/>
      <c r="E15" s="22"/>
      <c r="F15" s="22"/>
      <c r="G15" s="22"/>
    </row>
    <row r="16" spans="1:7" ht="25.5">
      <c r="A16" s="12" t="s">
        <v>16</v>
      </c>
      <c r="B16" s="13">
        <f aca="true" t="shared" si="2" ref="B16:G16">B18+B20+B17</f>
        <v>10000</v>
      </c>
      <c r="C16" s="13">
        <f t="shared" si="2"/>
        <v>6683518</v>
      </c>
      <c r="D16" s="13">
        <f t="shared" si="2"/>
        <v>10172</v>
      </c>
      <c r="E16" s="13">
        <f t="shared" si="2"/>
        <v>2837360</v>
      </c>
      <c r="F16" s="13">
        <f t="shared" si="2"/>
        <v>2848042</v>
      </c>
      <c r="G16" s="13">
        <f t="shared" si="2"/>
        <v>6678522</v>
      </c>
    </row>
    <row r="17" spans="1:7" ht="15.75" customHeight="1">
      <c r="A17" s="12" t="s">
        <v>14</v>
      </c>
      <c r="B17" s="13"/>
      <c r="C17" s="13">
        <v>1057122</v>
      </c>
      <c r="D17" s="13"/>
      <c r="E17" s="13"/>
      <c r="F17" s="13"/>
      <c r="G17" s="13">
        <v>1057122</v>
      </c>
    </row>
    <row r="18" spans="1:7" ht="15" customHeight="1">
      <c r="A18" s="25" t="s">
        <v>24</v>
      </c>
      <c r="B18" s="22"/>
      <c r="C18" s="22">
        <v>5619728</v>
      </c>
      <c r="D18" s="22">
        <v>8504</v>
      </c>
      <c r="E18" s="22">
        <v>2835692</v>
      </c>
      <c r="F18" s="22">
        <v>2846374</v>
      </c>
      <c r="G18" s="22">
        <v>5619732</v>
      </c>
    </row>
    <row r="19" spans="1:7" ht="26.25" customHeight="1">
      <c r="A19" s="14" t="s">
        <v>44</v>
      </c>
      <c r="B19" s="22"/>
      <c r="C19" s="22"/>
      <c r="D19" s="22"/>
      <c r="E19" s="22"/>
      <c r="F19" s="22"/>
      <c r="G19" s="22"/>
    </row>
    <row r="20" spans="1:7" ht="15" customHeight="1">
      <c r="A20" s="12" t="s">
        <v>15</v>
      </c>
      <c r="B20" s="13">
        <f aca="true" t="shared" si="3" ref="B20:G20">B21+B22</f>
        <v>10000</v>
      </c>
      <c r="C20" s="13">
        <f t="shared" si="3"/>
        <v>6668</v>
      </c>
      <c r="D20" s="13">
        <f t="shared" si="3"/>
        <v>1668</v>
      </c>
      <c r="E20" s="13">
        <f t="shared" si="3"/>
        <v>1668</v>
      </c>
      <c r="F20" s="13">
        <f t="shared" si="3"/>
        <v>1668</v>
      </c>
      <c r="G20" s="13">
        <f t="shared" si="3"/>
        <v>1668</v>
      </c>
    </row>
    <row r="21" spans="1:7" ht="25.5">
      <c r="A21" s="25" t="s">
        <v>25</v>
      </c>
      <c r="B21" s="22">
        <v>10000</v>
      </c>
      <c r="C21" s="22">
        <v>6668</v>
      </c>
      <c r="D21" s="22">
        <v>1668</v>
      </c>
      <c r="E21" s="22">
        <v>1668</v>
      </c>
      <c r="F21" s="22">
        <v>1668</v>
      </c>
      <c r="G21" s="22">
        <v>1668</v>
      </c>
    </row>
    <row r="22" spans="1:7" ht="12.75">
      <c r="A22" s="25" t="s">
        <v>26</v>
      </c>
      <c r="B22" s="22"/>
      <c r="C22" s="22"/>
      <c r="D22" s="22"/>
      <c r="E22" s="22"/>
      <c r="F22" s="22"/>
      <c r="G22" s="22"/>
    </row>
    <row r="23" spans="1:7" ht="12.75">
      <c r="A23" s="25"/>
      <c r="B23" s="22"/>
      <c r="C23" s="22"/>
      <c r="D23" s="22"/>
      <c r="E23" s="23"/>
      <c r="F23" s="23"/>
      <c r="G23" s="23"/>
    </row>
    <row r="24" spans="1:7" ht="12.75">
      <c r="A24" s="12" t="s">
        <v>17</v>
      </c>
      <c r="B24" s="13">
        <f aca="true" t="shared" si="4" ref="B24:G24">B10+B16</f>
        <v>118521</v>
      </c>
      <c r="C24" s="13">
        <f t="shared" si="4"/>
        <v>6792039</v>
      </c>
      <c r="D24" s="13">
        <f t="shared" si="4"/>
        <v>39014</v>
      </c>
      <c r="E24" s="13">
        <f t="shared" si="4"/>
        <v>2898592</v>
      </c>
      <c r="F24" s="13">
        <f t="shared" si="4"/>
        <v>2932918</v>
      </c>
      <c r="G24" s="13">
        <f t="shared" si="4"/>
        <v>6787043</v>
      </c>
    </row>
    <row r="25" spans="1:7" ht="12.75" customHeight="1">
      <c r="A25" s="25"/>
      <c r="B25" s="22"/>
      <c r="C25" s="22"/>
      <c r="D25" s="22"/>
      <c r="E25" s="23"/>
      <c r="F25" s="23"/>
      <c r="G25" s="23"/>
    </row>
    <row r="26" spans="1:7" ht="13.5" thickBot="1">
      <c r="A26" s="17" t="s">
        <v>18</v>
      </c>
      <c r="B26" s="18">
        <v>7</v>
      </c>
      <c r="C26" s="18">
        <v>7</v>
      </c>
      <c r="D26" s="18">
        <v>7</v>
      </c>
      <c r="E26" s="18">
        <v>7</v>
      </c>
      <c r="F26" s="18">
        <v>7</v>
      </c>
      <c r="G26" s="18">
        <v>7</v>
      </c>
    </row>
  </sheetData>
  <mergeCells count="4">
    <mergeCell ref="A3:G3"/>
    <mergeCell ref="A4:G4"/>
    <mergeCell ref="A5:G5"/>
    <mergeCell ref="A6:G6"/>
  </mergeCells>
  <printOptions/>
  <pageMargins left="0.82" right="0.7480314960629921" top="0.71" bottom="0.1968503937007874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G20" sqref="G20"/>
    </sheetView>
  </sheetViews>
  <sheetFormatPr defaultColWidth="9.140625" defaultRowHeight="12.75"/>
  <cols>
    <col min="1" max="1" width="32.28125" style="3" customWidth="1"/>
    <col min="2" max="2" width="12.00390625" style="5" customWidth="1"/>
    <col min="3" max="3" width="12.140625" style="5" customWidth="1"/>
    <col min="4" max="4" width="12.7109375" style="5" customWidth="1"/>
    <col min="5" max="5" width="11.7109375" style="0" customWidth="1"/>
    <col min="6" max="6" width="13.140625" style="0" customWidth="1"/>
    <col min="7" max="7" width="11.7109375" style="0" customWidth="1"/>
  </cols>
  <sheetData>
    <row r="1" spans="1:2" ht="12.75">
      <c r="A1" s="2"/>
      <c r="B1" s="4"/>
    </row>
    <row r="4" spans="1:7" ht="15.75" customHeight="1">
      <c r="A4" s="44" t="s">
        <v>30</v>
      </c>
      <c r="B4" s="44"/>
      <c r="C4" s="44"/>
      <c r="D4" s="44"/>
      <c r="E4" s="44"/>
      <c r="F4" s="44"/>
      <c r="G4" s="44"/>
    </row>
    <row r="5" spans="1:7" ht="15.75" customHeight="1">
      <c r="A5" s="42" t="s">
        <v>31</v>
      </c>
      <c r="B5" s="42"/>
      <c r="C5" s="42"/>
      <c r="D5" s="42"/>
      <c r="E5" s="42"/>
      <c r="F5" s="42"/>
      <c r="G5" s="42"/>
    </row>
    <row r="6" spans="1:7" ht="15.75" customHeight="1">
      <c r="A6" s="42" t="s">
        <v>45</v>
      </c>
      <c r="B6" s="42"/>
      <c r="C6" s="42"/>
      <c r="D6" s="42"/>
      <c r="E6" s="42"/>
      <c r="F6" s="42"/>
      <c r="G6" s="42"/>
    </row>
    <row r="7" spans="1:7" ht="15.75" customHeight="1">
      <c r="A7" s="45" t="s">
        <v>20</v>
      </c>
      <c r="B7" s="45"/>
      <c r="C7" s="45"/>
      <c r="D7" s="45"/>
      <c r="E7" s="45"/>
      <c r="F7" s="45"/>
      <c r="G7" s="45"/>
    </row>
    <row r="8" ht="13.5" thickBot="1"/>
    <row r="9" spans="1:7" ht="39" thickBot="1">
      <c r="A9" s="11" t="s">
        <v>6</v>
      </c>
      <c r="B9" s="11" t="s">
        <v>42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</row>
    <row r="10" spans="1:7" ht="13.5" thickBo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</row>
    <row r="11" spans="1:7" ht="12.75">
      <c r="A11" s="19" t="s">
        <v>12</v>
      </c>
      <c r="B11" s="20">
        <f aca="true" t="shared" si="0" ref="B11:G11">B12+B13+B14</f>
        <v>441643</v>
      </c>
      <c r="C11" s="20">
        <f t="shared" si="0"/>
        <v>2833976</v>
      </c>
      <c r="D11" s="20">
        <f t="shared" si="0"/>
        <v>122423</v>
      </c>
      <c r="E11" s="20">
        <f t="shared" si="0"/>
        <v>146862</v>
      </c>
      <c r="F11" s="20">
        <f t="shared" si="0"/>
        <v>286790</v>
      </c>
      <c r="G11" s="20">
        <f t="shared" si="0"/>
        <v>2831242</v>
      </c>
    </row>
    <row r="12" spans="1:7" ht="16.5" customHeight="1">
      <c r="A12" s="14" t="s">
        <v>13</v>
      </c>
      <c r="B12" s="15">
        <v>38143</v>
      </c>
      <c r="C12" s="15">
        <v>42290</v>
      </c>
      <c r="D12" s="15">
        <v>10486</v>
      </c>
      <c r="E12" s="15">
        <v>33741</v>
      </c>
      <c r="F12" s="15">
        <v>37916</v>
      </c>
      <c r="G12" s="15">
        <v>41746</v>
      </c>
    </row>
    <row r="13" spans="1:7" ht="15.75" customHeight="1">
      <c r="A13" s="14" t="s">
        <v>14</v>
      </c>
      <c r="B13" s="15">
        <v>25000</v>
      </c>
      <c r="C13" s="15">
        <v>7000</v>
      </c>
      <c r="D13" s="15">
        <v>3184</v>
      </c>
      <c r="E13" s="15">
        <v>4368</v>
      </c>
      <c r="F13" s="15">
        <v>4692</v>
      </c>
      <c r="G13" s="15">
        <v>4965</v>
      </c>
    </row>
    <row r="14" spans="1:7" ht="15.75" customHeight="1">
      <c r="A14" s="12" t="s">
        <v>15</v>
      </c>
      <c r="B14" s="13">
        <f aca="true" t="shared" si="1" ref="B14:G14">B15+B16</f>
        <v>378500</v>
      </c>
      <c r="C14" s="13">
        <f t="shared" si="1"/>
        <v>2784686</v>
      </c>
      <c r="D14" s="13">
        <f t="shared" si="1"/>
        <v>108753</v>
      </c>
      <c r="E14" s="13">
        <f t="shared" si="1"/>
        <v>108753</v>
      </c>
      <c r="F14" s="13">
        <f t="shared" si="1"/>
        <v>244182</v>
      </c>
      <c r="G14" s="13">
        <f t="shared" si="1"/>
        <v>2784531</v>
      </c>
    </row>
    <row r="15" spans="1:7" ht="25.5">
      <c r="A15" s="14" t="s">
        <v>25</v>
      </c>
      <c r="B15" s="15">
        <v>378500</v>
      </c>
      <c r="C15" s="15">
        <v>2784686</v>
      </c>
      <c r="D15" s="15">
        <v>108753</v>
      </c>
      <c r="E15" s="15">
        <v>108753</v>
      </c>
      <c r="F15" s="15">
        <v>244182</v>
      </c>
      <c r="G15" s="15">
        <v>2784531</v>
      </c>
    </row>
    <row r="16" spans="1:7" ht="15" customHeight="1">
      <c r="A16" s="14" t="s">
        <v>26</v>
      </c>
      <c r="B16" s="15"/>
      <c r="C16" s="15"/>
      <c r="D16" s="15"/>
      <c r="E16" s="15"/>
      <c r="F16" s="15"/>
      <c r="G16" s="15"/>
    </row>
    <row r="17" spans="1:7" ht="25.5">
      <c r="A17" s="12" t="s">
        <v>16</v>
      </c>
      <c r="B17" s="13">
        <f aca="true" t="shared" si="2" ref="B17:G17">B19+B21+B18</f>
        <v>500000</v>
      </c>
      <c r="C17" s="13">
        <f t="shared" si="2"/>
        <v>3647188</v>
      </c>
      <c r="D17" s="13">
        <f t="shared" si="2"/>
        <v>1878071</v>
      </c>
      <c r="E17" s="13">
        <f t="shared" si="2"/>
        <v>1878071</v>
      </c>
      <c r="F17" s="13">
        <f t="shared" si="2"/>
        <v>3647188</v>
      </c>
      <c r="G17" s="13">
        <f t="shared" si="2"/>
        <v>3647188</v>
      </c>
    </row>
    <row r="18" spans="1:7" ht="18" customHeight="1">
      <c r="A18" s="12" t="s">
        <v>14</v>
      </c>
      <c r="B18" s="13"/>
      <c r="C18" s="13"/>
      <c r="D18" s="13"/>
      <c r="E18" s="13"/>
      <c r="F18" s="13"/>
      <c r="G18" s="13"/>
    </row>
    <row r="19" spans="1:7" ht="18.75" customHeight="1">
      <c r="A19" s="14" t="s">
        <v>24</v>
      </c>
      <c r="B19" s="15"/>
      <c r="C19" s="15">
        <v>3647188</v>
      </c>
      <c r="D19" s="15">
        <v>1878071</v>
      </c>
      <c r="E19" s="15">
        <v>1878071</v>
      </c>
      <c r="F19" s="15">
        <v>3647188</v>
      </c>
      <c r="G19" s="15">
        <v>3647188</v>
      </c>
    </row>
    <row r="20" spans="1:7" ht="25.5" customHeight="1">
      <c r="A20" s="14" t="s">
        <v>44</v>
      </c>
      <c r="B20" s="15"/>
      <c r="C20" s="15"/>
      <c r="D20" s="15"/>
      <c r="E20" s="15"/>
      <c r="F20" s="15"/>
      <c r="G20" s="15"/>
    </row>
    <row r="21" spans="1:7" ht="21" customHeight="1">
      <c r="A21" s="12" t="s">
        <v>15</v>
      </c>
      <c r="B21" s="13">
        <f aca="true" t="shared" si="3" ref="B21:G21">B22+B23</f>
        <v>500000</v>
      </c>
      <c r="C21" s="13">
        <f t="shared" si="3"/>
        <v>0</v>
      </c>
      <c r="D21" s="13">
        <f t="shared" si="3"/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</row>
    <row r="22" spans="1:7" ht="25.5">
      <c r="A22" s="14" t="s">
        <v>25</v>
      </c>
      <c r="B22" s="15">
        <v>500000</v>
      </c>
      <c r="C22" s="15"/>
      <c r="D22" s="15"/>
      <c r="E22" s="15"/>
      <c r="F22" s="15"/>
      <c r="G22" s="15"/>
    </row>
    <row r="23" spans="1:7" ht="12.75">
      <c r="A23" s="14" t="s">
        <v>26</v>
      </c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6"/>
      <c r="F24" s="16"/>
      <c r="G24" s="16"/>
    </row>
    <row r="25" spans="1:7" ht="12.75">
      <c r="A25" s="12" t="s">
        <v>17</v>
      </c>
      <c r="B25" s="13">
        <f aca="true" t="shared" si="4" ref="B25:G25">B11+B17</f>
        <v>941643</v>
      </c>
      <c r="C25" s="13">
        <f t="shared" si="4"/>
        <v>6481164</v>
      </c>
      <c r="D25" s="13">
        <f t="shared" si="4"/>
        <v>2000494</v>
      </c>
      <c r="E25" s="13">
        <f t="shared" si="4"/>
        <v>2024933</v>
      </c>
      <c r="F25" s="13">
        <f t="shared" si="4"/>
        <v>3933978</v>
      </c>
      <c r="G25" s="13">
        <f t="shared" si="4"/>
        <v>6478430</v>
      </c>
    </row>
    <row r="26" spans="1:7" ht="12.75">
      <c r="A26" s="14"/>
      <c r="B26" s="15"/>
      <c r="C26" s="15"/>
      <c r="D26" s="15"/>
      <c r="E26" s="16"/>
      <c r="F26" s="16"/>
      <c r="G26" s="16"/>
    </row>
    <row r="27" spans="1:7" ht="13.5" thickBot="1">
      <c r="A27" s="17" t="s">
        <v>18</v>
      </c>
      <c r="B27" s="18">
        <v>2</v>
      </c>
      <c r="C27" s="18">
        <v>2</v>
      </c>
      <c r="D27" s="18">
        <v>2</v>
      </c>
      <c r="E27" s="18">
        <v>1</v>
      </c>
      <c r="F27" s="18">
        <v>1</v>
      </c>
      <c r="G27" s="18">
        <v>1</v>
      </c>
    </row>
  </sheetData>
  <mergeCells count="4">
    <mergeCell ref="A4:G4"/>
    <mergeCell ref="A5:G5"/>
    <mergeCell ref="A6:G6"/>
    <mergeCell ref="A7:G7"/>
  </mergeCells>
  <printOptions/>
  <pageMargins left="0.9" right="0.7480314960629921" top="0.58" bottom="0.1968503937007874" header="0.35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1.140625" style="5" customWidth="1"/>
    <col min="3" max="3" width="12.7109375" style="5" customWidth="1"/>
    <col min="4" max="4" width="11.00390625" style="5" customWidth="1"/>
    <col min="5" max="5" width="11.8515625" style="0" customWidth="1"/>
    <col min="6" max="6" width="11.421875" style="0" customWidth="1"/>
    <col min="7" max="7" width="11.140625" style="0" customWidth="1"/>
  </cols>
  <sheetData>
    <row r="1" spans="1:2" ht="12.75">
      <c r="A1" s="2"/>
      <c r="B1" s="4"/>
    </row>
    <row r="3" spans="1:7" ht="15.75" customHeight="1">
      <c r="A3" s="44" t="s">
        <v>30</v>
      </c>
      <c r="B3" s="44"/>
      <c r="C3" s="44"/>
      <c r="D3" s="44"/>
      <c r="E3" s="44"/>
      <c r="F3" s="44"/>
      <c r="G3" s="44"/>
    </row>
    <row r="4" spans="1:7" ht="15.75" customHeight="1">
      <c r="A4" s="42" t="s">
        <v>31</v>
      </c>
      <c r="B4" s="42"/>
      <c r="C4" s="42"/>
      <c r="D4" s="42"/>
      <c r="E4" s="42"/>
      <c r="F4" s="42"/>
      <c r="G4" s="42"/>
    </row>
    <row r="5" spans="1:7" ht="15.75" customHeight="1">
      <c r="A5" s="42" t="s">
        <v>45</v>
      </c>
      <c r="B5" s="42"/>
      <c r="C5" s="42"/>
      <c r="D5" s="42"/>
      <c r="E5" s="42"/>
      <c r="F5" s="42"/>
      <c r="G5" s="42"/>
    </row>
    <row r="6" spans="1:7" ht="13.5" customHeight="1">
      <c r="A6" s="45" t="s">
        <v>21</v>
      </c>
      <c r="B6" s="45"/>
      <c r="C6" s="45"/>
      <c r="D6" s="45"/>
      <c r="E6" s="45"/>
      <c r="F6" s="45"/>
      <c r="G6" s="45"/>
    </row>
    <row r="7" ht="13.5" thickBot="1"/>
    <row r="8" spans="1:7" ht="39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396391</v>
      </c>
      <c r="C10" s="20">
        <f t="shared" si="0"/>
        <v>399049</v>
      </c>
      <c r="D10" s="20">
        <f t="shared" si="0"/>
        <v>106125</v>
      </c>
      <c r="E10" s="20">
        <f t="shared" si="0"/>
        <v>211530</v>
      </c>
      <c r="F10" s="20">
        <f t="shared" si="0"/>
        <v>293482</v>
      </c>
      <c r="G10" s="20">
        <f t="shared" si="0"/>
        <v>397230</v>
      </c>
    </row>
    <row r="11" spans="1:7" ht="18" customHeight="1">
      <c r="A11" s="14" t="s">
        <v>13</v>
      </c>
      <c r="B11" s="15">
        <v>307847</v>
      </c>
      <c r="C11" s="15">
        <v>321049</v>
      </c>
      <c r="D11" s="15">
        <v>94165</v>
      </c>
      <c r="E11" s="15">
        <v>165380</v>
      </c>
      <c r="F11" s="15">
        <v>236912</v>
      </c>
      <c r="G11" s="15">
        <v>319547</v>
      </c>
    </row>
    <row r="12" spans="1:7" ht="18.75" customHeight="1">
      <c r="A12" s="14" t="s">
        <v>14</v>
      </c>
      <c r="B12" s="15">
        <v>88544</v>
      </c>
      <c r="C12" s="15">
        <v>78000</v>
      </c>
      <c r="D12" s="15">
        <v>11960</v>
      </c>
      <c r="E12" s="15">
        <v>46150</v>
      </c>
      <c r="F12" s="15">
        <v>56570</v>
      </c>
      <c r="G12" s="15">
        <v>77683</v>
      </c>
    </row>
    <row r="13" spans="1:7" ht="17.25" customHeight="1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396391</v>
      </c>
      <c r="C24" s="13">
        <f t="shared" si="4"/>
        <v>399049</v>
      </c>
      <c r="D24" s="13">
        <f t="shared" si="4"/>
        <v>106125</v>
      </c>
      <c r="E24" s="13">
        <f t="shared" si="4"/>
        <v>211530</v>
      </c>
      <c r="F24" s="13">
        <f t="shared" si="4"/>
        <v>293482</v>
      </c>
      <c r="G24" s="13">
        <f t="shared" si="4"/>
        <v>397230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26</v>
      </c>
      <c r="C26" s="18">
        <v>26</v>
      </c>
      <c r="D26" s="18">
        <v>23</v>
      </c>
      <c r="E26" s="18">
        <v>22</v>
      </c>
      <c r="F26" s="18">
        <v>22</v>
      </c>
      <c r="G26" s="18">
        <v>22</v>
      </c>
    </row>
  </sheetData>
  <mergeCells count="4">
    <mergeCell ref="A3:G3"/>
    <mergeCell ref="A4:G4"/>
    <mergeCell ref="A5:G5"/>
    <mergeCell ref="A6:G6"/>
  </mergeCells>
  <printOptions/>
  <pageMargins left="0.77" right="0.75" top="0.68" bottom="1" header="0.49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3.00390625" style="5" customWidth="1"/>
    <col min="3" max="3" width="13.7109375" style="5" customWidth="1"/>
    <col min="4" max="4" width="12.57421875" style="5" customWidth="1"/>
    <col min="5" max="5" width="12.421875" style="0" customWidth="1"/>
    <col min="6" max="6" width="12.57421875" style="0" customWidth="1"/>
    <col min="7" max="7" width="11.140625" style="0" customWidth="1"/>
  </cols>
  <sheetData>
    <row r="1" spans="1:2" ht="12.75">
      <c r="A1" s="2"/>
      <c r="B1" s="4"/>
    </row>
    <row r="3" spans="1:7" ht="14.25" customHeight="1">
      <c r="A3" s="44" t="s">
        <v>30</v>
      </c>
      <c r="B3" s="44"/>
      <c r="C3" s="44"/>
      <c r="D3" s="44"/>
      <c r="E3" s="44"/>
      <c r="F3" s="44"/>
      <c r="G3" s="44"/>
    </row>
    <row r="4" spans="1:7" ht="14.25" customHeight="1">
      <c r="A4" s="42" t="s">
        <v>31</v>
      </c>
      <c r="B4" s="42"/>
      <c r="C4" s="42"/>
      <c r="D4" s="42"/>
      <c r="E4" s="42"/>
      <c r="F4" s="42"/>
      <c r="G4" s="42"/>
    </row>
    <row r="5" spans="1:7" ht="14.25" customHeight="1">
      <c r="A5" s="42" t="s">
        <v>45</v>
      </c>
      <c r="B5" s="42"/>
      <c r="C5" s="42"/>
      <c r="D5" s="42"/>
      <c r="E5" s="42"/>
      <c r="F5" s="42"/>
      <c r="G5" s="42"/>
    </row>
    <row r="6" spans="1:7" ht="14.25" customHeight="1">
      <c r="A6" s="45" t="s">
        <v>22</v>
      </c>
      <c r="B6" s="45"/>
      <c r="C6" s="45"/>
      <c r="D6" s="45"/>
      <c r="E6" s="45"/>
      <c r="F6" s="45"/>
      <c r="G6" s="45"/>
    </row>
    <row r="7" ht="13.5" thickBot="1"/>
    <row r="8" spans="1:7" ht="39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1937028</v>
      </c>
      <c r="C10" s="20">
        <f t="shared" si="0"/>
        <v>2020932</v>
      </c>
      <c r="D10" s="20">
        <f t="shared" si="0"/>
        <v>381064</v>
      </c>
      <c r="E10" s="20">
        <f t="shared" si="0"/>
        <v>761192</v>
      </c>
      <c r="F10" s="20">
        <f t="shared" si="0"/>
        <v>1264328</v>
      </c>
      <c r="G10" s="20">
        <f t="shared" si="0"/>
        <v>2009568</v>
      </c>
    </row>
    <row r="11" spans="1:7" ht="15.75" customHeight="1">
      <c r="A11" s="14" t="s">
        <v>13</v>
      </c>
      <c r="B11" s="15">
        <v>1057128</v>
      </c>
      <c r="C11" s="15">
        <v>1111184</v>
      </c>
      <c r="D11" s="15">
        <v>273670</v>
      </c>
      <c r="E11" s="15">
        <v>518406</v>
      </c>
      <c r="F11" s="15">
        <v>789522</v>
      </c>
      <c r="G11" s="15">
        <v>1102646</v>
      </c>
    </row>
    <row r="12" spans="1:7" ht="17.25" customHeight="1">
      <c r="A12" s="14" t="s">
        <v>14</v>
      </c>
      <c r="B12" s="15">
        <v>879900</v>
      </c>
      <c r="C12" s="15">
        <v>849881</v>
      </c>
      <c r="D12" s="15">
        <v>107394</v>
      </c>
      <c r="E12" s="15">
        <v>242786</v>
      </c>
      <c r="F12" s="15">
        <v>414939</v>
      </c>
      <c r="G12" s="15">
        <v>847055</v>
      </c>
    </row>
    <row r="13" spans="1:7" ht="17.25" customHeight="1">
      <c r="A13" s="12" t="s">
        <v>15</v>
      </c>
      <c r="B13" s="13">
        <f aca="true" t="shared" si="1" ref="B13:G13">B14+B15</f>
        <v>0</v>
      </c>
      <c r="C13" s="13">
        <f t="shared" si="1"/>
        <v>59867</v>
      </c>
      <c r="D13" s="13">
        <f t="shared" si="1"/>
        <v>0</v>
      </c>
      <c r="E13" s="13">
        <f t="shared" si="1"/>
        <v>0</v>
      </c>
      <c r="F13" s="13">
        <f t="shared" si="1"/>
        <v>59867</v>
      </c>
      <c r="G13" s="13">
        <f t="shared" si="1"/>
        <v>59867</v>
      </c>
    </row>
    <row r="14" spans="1:7" ht="25.5">
      <c r="A14" s="14" t="s">
        <v>25</v>
      </c>
      <c r="B14" s="15"/>
      <c r="C14" s="15">
        <v>59867</v>
      </c>
      <c r="D14" s="15"/>
      <c r="E14" s="15"/>
      <c r="F14" s="15">
        <v>59867</v>
      </c>
      <c r="G14" s="15">
        <v>59867</v>
      </c>
    </row>
    <row r="15" spans="1:7" ht="12.75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1937028</v>
      </c>
      <c r="C24" s="13">
        <f t="shared" si="4"/>
        <v>2020932</v>
      </c>
      <c r="D24" s="13">
        <f t="shared" si="4"/>
        <v>381064</v>
      </c>
      <c r="E24" s="13">
        <f t="shared" si="4"/>
        <v>761192</v>
      </c>
      <c r="F24" s="13">
        <f t="shared" si="4"/>
        <v>1264328</v>
      </c>
      <c r="G24" s="13">
        <f t="shared" si="4"/>
        <v>2009568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92</v>
      </c>
      <c r="C26" s="18">
        <v>92</v>
      </c>
      <c r="D26" s="18">
        <v>96</v>
      </c>
      <c r="E26" s="18">
        <v>90</v>
      </c>
      <c r="F26" s="18">
        <v>91</v>
      </c>
      <c r="G26" s="18">
        <v>91</v>
      </c>
    </row>
  </sheetData>
  <mergeCells count="4">
    <mergeCell ref="A3:G3"/>
    <mergeCell ref="A4:G4"/>
    <mergeCell ref="A5:G5"/>
    <mergeCell ref="A6:G6"/>
  </mergeCells>
  <printOptions/>
  <pageMargins left="0.67" right="0.75" top="1" bottom="1" header="0.5" footer="0.5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4.57421875" style="5" customWidth="1"/>
    <col min="3" max="3" width="13.8515625" style="5" customWidth="1"/>
    <col min="4" max="4" width="15.421875" style="5" customWidth="1"/>
    <col min="5" max="5" width="14.00390625" style="0" customWidth="1"/>
    <col min="6" max="6" width="15.7109375" style="0" customWidth="1"/>
    <col min="7" max="7" width="14.7109375" style="0" customWidth="1"/>
  </cols>
  <sheetData>
    <row r="1" spans="1:2" ht="12.75">
      <c r="A1" s="2"/>
      <c r="B1" s="4"/>
    </row>
    <row r="3" spans="1:7" ht="20.25" customHeight="1">
      <c r="A3" s="44" t="s">
        <v>30</v>
      </c>
      <c r="B3" s="44"/>
      <c r="C3" s="44"/>
      <c r="D3" s="44"/>
      <c r="E3" s="44"/>
      <c r="F3" s="44"/>
      <c r="G3" s="44"/>
    </row>
    <row r="4" spans="1:7" ht="13.5" customHeight="1">
      <c r="A4" s="42" t="s">
        <v>31</v>
      </c>
      <c r="B4" s="42"/>
      <c r="C4" s="42"/>
      <c r="D4" s="42"/>
      <c r="E4" s="42"/>
      <c r="F4" s="42"/>
      <c r="G4" s="42"/>
    </row>
    <row r="5" spans="1:7" ht="17.25" customHeight="1">
      <c r="A5" s="42" t="s">
        <v>45</v>
      </c>
      <c r="B5" s="42"/>
      <c r="C5" s="42"/>
      <c r="D5" s="42"/>
      <c r="E5" s="42"/>
      <c r="F5" s="42"/>
      <c r="G5" s="42"/>
    </row>
    <row r="6" spans="1:7" ht="18" customHeight="1">
      <c r="A6" s="46" t="s">
        <v>1</v>
      </c>
      <c r="B6" s="46"/>
      <c r="C6" s="46"/>
      <c r="D6" s="46"/>
      <c r="E6" s="46"/>
      <c r="F6" s="46"/>
      <c r="G6" s="46"/>
    </row>
    <row r="7" ht="13.5" thickBot="1"/>
    <row r="8" spans="1:7" ht="39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6.5" customHeight="1">
      <c r="A10" s="19" t="s">
        <v>12</v>
      </c>
      <c r="B10" s="20">
        <f aca="true" t="shared" si="0" ref="B10:G10">B11+B12+B13</f>
        <v>6792223</v>
      </c>
      <c r="C10" s="20">
        <f t="shared" si="0"/>
        <v>6981272</v>
      </c>
      <c r="D10" s="20">
        <f t="shared" si="0"/>
        <v>1809700</v>
      </c>
      <c r="E10" s="20">
        <f t="shared" si="0"/>
        <v>3528494</v>
      </c>
      <c r="F10" s="20">
        <f t="shared" si="0"/>
        <v>4926674</v>
      </c>
      <c r="G10" s="20">
        <f t="shared" si="0"/>
        <v>6966199</v>
      </c>
    </row>
    <row r="11" spans="1:7" ht="17.25" customHeight="1">
      <c r="A11" s="14" t="s">
        <v>13</v>
      </c>
      <c r="B11" s="15">
        <v>4808755</v>
      </c>
      <c r="C11" s="15">
        <v>5094605</v>
      </c>
      <c r="D11" s="15">
        <v>1397943</v>
      </c>
      <c r="E11" s="15">
        <v>2640521</v>
      </c>
      <c r="F11" s="15">
        <v>3840093</v>
      </c>
      <c r="G11" s="15">
        <v>5080332</v>
      </c>
    </row>
    <row r="12" spans="1:7" ht="18" customHeight="1">
      <c r="A12" s="14" t="s">
        <v>14</v>
      </c>
      <c r="B12" s="15">
        <v>1675558</v>
      </c>
      <c r="C12" s="15">
        <v>1652284</v>
      </c>
      <c r="D12" s="15">
        <v>411757</v>
      </c>
      <c r="E12" s="15">
        <v>887973</v>
      </c>
      <c r="F12" s="15">
        <v>1086581</v>
      </c>
      <c r="G12" s="15">
        <v>1651484</v>
      </c>
    </row>
    <row r="13" spans="1:7" ht="17.25" customHeight="1">
      <c r="A13" s="12" t="s">
        <v>15</v>
      </c>
      <c r="B13" s="13">
        <f aca="true" t="shared" si="1" ref="B13:G13">B14+B15</f>
        <v>307910</v>
      </c>
      <c r="C13" s="13">
        <f t="shared" si="1"/>
        <v>234383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234383</v>
      </c>
    </row>
    <row r="14" spans="1:7" ht="25.5">
      <c r="A14" s="14" t="s">
        <v>25</v>
      </c>
      <c r="B14" s="15">
        <v>307910</v>
      </c>
      <c r="C14" s="15">
        <v>234383</v>
      </c>
      <c r="D14" s="15"/>
      <c r="E14" s="15"/>
      <c r="F14" s="15"/>
      <c r="G14" s="15">
        <v>234383</v>
      </c>
    </row>
    <row r="15" spans="1:7" ht="20.25" customHeight="1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7.25" customHeight="1">
      <c r="A17" s="12" t="s">
        <v>14</v>
      </c>
      <c r="B17" s="13"/>
      <c r="C17" s="13"/>
      <c r="D17" s="13"/>
      <c r="E17" s="13"/>
      <c r="F17" s="13"/>
      <c r="G17" s="13"/>
    </row>
    <row r="18" spans="1:7" ht="16.5" customHeight="1">
      <c r="A18" s="14" t="s">
        <v>24</v>
      </c>
      <c r="B18" s="15"/>
      <c r="C18" s="15"/>
      <c r="D18" s="15"/>
      <c r="E18" s="15"/>
      <c r="F18" s="15"/>
      <c r="G18" s="15"/>
    </row>
    <row r="19" spans="1:7" ht="27.75" customHeight="1">
      <c r="A19" s="14" t="s">
        <v>44</v>
      </c>
      <c r="B19" s="15"/>
      <c r="C19" s="15"/>
      <c r="D19" s="15"/>
      <c r="E19" s="15"/>
      <c r="F19" s="15"/>
      <c r="G19" s="15"/>
    </row>
    <row r="20" spans="1:7" ht="17.25" customHeight="1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6792223</v>
      </c>
      <c r="C24" s="13">
        <f t="shared" si="4"/>
        <v>6981272</v>
      </c>
      <c r="D24" s="13">
        <f t="shared" si="4"/>
        <v>1809700</v>
      </c>
      <c r="E24" s="13">
        <f t="shared" si="4"/>
        <v>3528494</v>
      </c>
      <c r="F24" s="13">
        <f t="shared" si="4"/>
        <v>4926674</v>
      </c>
      <c r="G24" s="13">
        <f t="shared" si="4"/>
        <v>6966199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9.5" customHeight="1" thickBot="1">
      <c r="A26" s="17" t="s">
        <v>18</v>
      </c>
      <c r="B26" s="18">
        <v>532</v>
      </c>
      <c r="C26" s="18">
        <v>520</v>
      </c>
      <c r="D26" s="18">
        <v>493</v>
      </c>
      <c r="E26" s="18">
        <v>490</v>
      </c>
      <c r="F26" s="18">
        <v>483</v>
      </c>
      <c r="G26" s="18">
        <v>481</v>
      </c>
    </row>
  </sheetData>
  <mergeCells count="4">
    <mergeCell ref="A6:G6"/>
    <mergeCell ref="A3:G3"/>
    <mergeCell ref="A4:G4"/>
    <mergeCell ref="A5:G5"/>
  </mergeCells>
  <printOptions/>
  <pageMargins left="0.78" right="0.19" top="0.74" bottom="1" header="0.5" footer="0.5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0.421875" style="3" customWidth="1"/>
    <col min="2" max="2" width="12.28125" style="5" customWidth="1"/>
    <col min="3" max="3" width="14.00390625" style="5" customWidth="1"/>
    <col min="4" max="4" width="14.140625" style="5" customWidth="1"/>
    <col min="5" max="5" width="11.8515625" style="0" customWidth="1"/>
    <col min="6" max="6" width="13.28125" style="0" customWidth="1"/>
    <col min="7" max="7" width="12.57421875" style="0" customWidth="1"/>
  </cols>
  <sheetData>
    <row r="1" spans="1:2" ht="12.75">
      <c r="A1" s="2"/>
      <c r="B1" s="4"/>
    </row>
    <row r="3" spans="1:7" ht="15" customHeight="1">
      <c r="A3" s="44" t="s">
        <v>30</v>
      </c>
      <c r="B3" s="44"/>
      <c r="C3" s="44"/>
      <c r="D3" s="44"/>
      <c r="E3" s="44"/>
      <c r="F3" s="44"/>
      <c r="G3" s="44"/>
    </row>
    <row r="4" spans="1:7" ht="15" customHeight="1">
      <c r="A4" s="42" t="s">
        <v>31</v>
      </c>
      <c r="B4" s="42"/>
      <c r="C4" s="42"/>
      <c r="D4" s="42"/>
      <c r="E4" s="42"/>
      <c r="F4" s="42"/>
      <c r="G4" s="42"/>
    </row>
    <row r="5" spans="1:7" ht="15" customHeight="1">
      <c r="A5" s="42" t="s">
        <v>47</v>
      </c>
      <c r="B5" s="42"/>
      <c r="C5" s="42"/>
      <c r="D5" s="42"/>
      <c r="E5" s="42"/>
      <c r="F5" s="42"/>
      <c r="G5" s="42"/>
    </row>
    <row r="6" spans="1:7" ht="20.25" customHeight="1">
      <c r="A6" s="47" t="s">
        <v>2</v>
      </c>
      <c r="B6" s="47"/>
      <c r="C6" s="47"/>
      <c r="D6" s="47"/>
      <c r="E6" s="47"/>
      <c r="F6" s="47"/>
      <c r="G6" s="47"/>
    </row>
    <row r="7" spans="1:4" s="7" customFormat="1" ht="13.5" thickBot="1">
      <c r="A7" s="8"/>
      <c r="B7" s="9"/>
      <c r="C7" s="9"/>
      <c r="D7" s="9"/>
    </row>
    <row r="8" spans="1:7" ht="39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680877</v>
      </c>
      <c r="C10" s="20">
        <f t="shared" si="0"/>
        <v>683167</v>
      </c>
      <c r="D10" s="20">
        <f t="shared" si="0"/>
        <v>238704</v>
      </c>
      <c r="E10" s="20">
        <f t="shared" si="0"/>
        <v>349676</v>
      </c>
      <c r="F10" s="20">
        <f t="shared" si="0"/>
        <v>487989</v>
      </c>
      <c r="G10" s="20">
        <f t="shared" si="0"/>
        <v>677131</v>
      </c>
    </row>
    <row r="11" spans="1:7" ht="17.25" customHeight="1">
      <c r="A11" s="14" t="s">
        <v>13</v>
      </c>
      <c r="B11" s="15">
        <v>323117</v>
      </c>
      <c r="C11" s="15">
        <v>333947</v>
      </c>
      <c r="D11" s="15">
        <v>93002</v>
      </c>
      <c r="E11" s="15">
        <v>180073</v>
      </c>
      <c r="F11" s="15">
        <v>301939</v>
      </c>
      <c r="G11" s="15">
        <v>330713</v>
      </c>
    </row>
    <row r="12" spans="1:7" ht="15" customHeight="1">
      <c r="A12" s="14" t="s">
        <v>14</v>
      </c>
      <c r="B12" s="15">
        <v>357760</v>
      </c>
      <c r="C12" s="15">
        <v>349220</v>
      </c>
      <c r="D12" s="15">
        <v>145702</v>
      </c>
      <c r="E12" s="15">
        <v>169603</v>
      </c>
      <c r="F12" s="15">
        <v>186050</v>
      </c>
      <c r="G12" s="15">
        <v>346418</v>
      </c>
    </row>
    <row r="13" spans="1:7" ht="18.75" customHeight="1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18" customHeight="1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2.75">
      <c r="A17" s="12" t="s">
        <v>14</v>
      </c>
      <c r="B17" s="13"/>
      <c r="C17" s="13"/>
      <c r="D17" s="13"/>
      <c r="E17" s="13"/>
      <c r="F17" s="13"/>
      <c r="G17" s="13"/>
    </row>
    <row r="18" spans="1:7" ht="12.75">
      <c r="A18" s="14" t="s">
        <v>24</v>
      </c>
      <c r="B18" s="15"/>
      <c r="C18" s="15"/>
      <c r="D18" s="15"/>
      <c r="E18" s="15"/>
      <c r="F18" s="15"/>
      <c r="G18" s="15"/>
    </row>
    <row r="19" spans="1:7" ht="25.5">
      <c r="A19" s="14" t="s">
        <v>44</v>
      </c>
      <c r="B19" s="15"/>
      <c r="C19" s="15"/>
      <c r="D19" s="15"/>
      <c r="E19" s="15"/>
      <c r="F19" s="15"/>
      <c r="G19" s="15"/>
    </row>
    <row r="20" spans="1:7" ht="12.75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2.75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680877</v>
      </c>
      <c r="C24" s="13">
        <f t="shared" si="4"/>
        <v>683167</v>
      </c>
      <c r="D24" s="13">
        <f t="shared" si="4"/>
        <v>238704</v>
      </c>
      <c r="E24" s="13">
        <f t="shared" si="4"/>
        <v>349676</v>
      </c>
      <c r="F24" s="13">
        <f t="shared" si="4"/>
        <v>487989</v>
      </c>
      <c r="G24" s="13">
        <f t="shared" si="4"/>
        <v>677131</v>
      </c>
    </row>
    <row r="25" spans="1:7" ht="16.5" customHeight="1">
      <c r="A25" s="14"/>
      <c r="B25" s="15"/>
      <c r="C25" s="15"/>
      <c r="D25" s="15"/>
      <c r="E25" s="16"/>
      <c r="F25" s="16"/>
      <c r="G25" s="16"/>
    </row>
    <row r="26" spans="1:7" ht="26.25" thickBot="1">
      <c r="A26" s="17" t="s">
        <v>18</v>
      </c>
      <c r="B26" s="18">
        <v>35</v>
      </c>
      <c r="C26" s="18">
        <v>35</v>
      </c>
      <c r="D26" s="18">
        <v>36</v>
      </c>
      <c r="E26" s="18">
        <v>35</v>
      </c>
      <c r="F26" s="18">
        <v>32</v>
      </c>
      <c r="G26" s="18">
        <v>30</v>
      </c>
    </row>
  </sheetData>
  <mergeCells count="4">
    <mergeCell ref="A3:G3"/>
    <mergeCell ref="A4:G4"/>
    <mergeCell ref="A5:G5"/>
    <mergeCell ref="A6:G6"/>
  </mergeCells>
  <printOptions/>
  <pageMargins left="0.53" right="0.75" top="1" bottom="1" header="0.5" footer="0.5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7" sqref="G27"/>
    </sheetView>
  </sheetViews>
  <sheetFormatPr defaultColWidth="9.140625" defaultRowHeight="12.75"/>
  <cols>
    <col min="1" max="1" width="32.28125" style="3" customWidth="1"/>
    <col min="2" max="2" width="11.421875" style="5" customWidth="1"/>
    <col min="3" max="3" width="13.8515625" style="5" customWidth="1"/>
    <col min="4" max="4" width="12.00390625" style="5" customWidth="1"/>
    <col min="5" max="5" width="12.140625" style="0" customWidth="1"/>
    <col min="6" max="6" width="12.7109375" style="0" customWidth="1"/>
    <col min="7" max="7" width="12.28125" style="0" customWidth="1"/>
  </cols>
  <sheetData>
    <row r="1" spans="1:2" ht="12.75">
      <c r="A1" s="2"/>
      <c r="B1" s="4"/>
    </row>
    <row r="3" spans="1:7" ht="13.5" customHeight="1">
      <c r="A3" s="44" t="s">
        <v>30</v>
      </c>
      <c r="B3" s="44"/>
      <c r="C3" s="44"/>
      <c r="D3" s="44"/>
      <c r="E3" s="44"/>
      <c r="F3" s="44"/>
      <c r="G3" s="44"/>
    </row>
    <row r="4" spans="1:7" ht="13.5" customHeight="1">
      <c r="A4" s="42" t="s">
        <v>31</v>
      </c>
      <c r="B4" s="42"/>
      <c r="C4" s="42"/>
      <c r="D4" s="42"/>
      <c r="E4" s="42"/>
      <c r="F4" s="42"/>
      <c r="G4" s="42"/>
    </row>
    <row r="5" spans="1:7" ht="13.5" customHeight="1">
      <c r="A5" s="42" t="s">
        <v>45</v>
      </c>
      <c r="B5" s="42"/>
      <c r="C5" s="42"/>
      <c r="D5" s="42"/>
      <c r="E5" s="42"/>
      <c r="F5" s="42"/>
      <c r="G5" s="42"/>
    </row>
    <row r="6" spans="1:7" ht="23.25" customHeight="1">
      <c r="A6" s="46" t="s">
        <v>29</v>
      </c>
      <c r="B6" s="46"/>
      <c r="C6" s="46"/>
      <c r="D6" s="46"/>
      <c r="E6" s="46"/>
      <c r="F6" s="46"/>
      <c r="G6" s="46"/>
    </row>
    <row r="7" ht="13.5" thickBot="1"/>
    <row r="8" spans="1:7" ht="39" thickBot="1">
      <c r="A8" s="11" t="s">
        <v>6</v>
      </c>
      <c r="B8" s="11" t="s">
        <v>42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ht="13.5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2.75">
      <c r="A10" s="19" t="s">
        <v>12</v>
      </c>
      <c r="B10" s="20">
        <f aca="true" t="shared" si="0" ref="B10:G10">B11+B12+B13</f>
        <v>5363008</v>
      </c>
      <c r="C10" s="20">
        <f t="shared" si="0"/>
        <v>5672500</v>
      </c>
      <c r="D10" s="20">
        <f t="shared" si="0"/>
        <v>1625581</v>
      </c>
      <c r="E10" s="20">
        <f t="shared" si="0"/>
        <v>2759851</v>
      </c>
      <c r="F10" s="20">
        <f t="shared" si="0"/>
        <v>4063808</v>
      </c>
      <c r="G10" s="20">
        <f t="shared" si="0"/>
        <v>5661484</v>
      </c>
    </row>
    <row r="11" spans="1:7" ht="15.75" customHeight="1">
      <c r="A11" s="14" t="s">
        <v>13</v>
      </c>
      <c r="B11" s="15">
        <v>1082538</v>
      </c>
      <c r="C11" s="15">
        <v>1130717</v>
      </c>
      <c r="D11" s="15">
        <v>300817</v>
      </c>
      <c r="E11" s="15">
        <v>593844</v>
      </c>
      <c r="F11" s="15">
        <v>861643</v>
      </c>
      <c r="G11" s="15">
        <v>1119768</v>
      </c>
    </row>
    <row r="12" spans="1:7" ht="16.5" customHeight="1">
      <c r="A12" s="14" t="s">
        <v>14</v>
      </c>
      <c r="B12" s="15">
        <v>4280470</v>
      </c>
      <c r="C12" s="15">
        <v>4541783</v>
      </c>
      <c r="D12" s="15">
        <v>1324764</v>
      </c>
      <c r="E12" s="15">
        <v>2166007</v>
      </c>
      <c r="F12" s="15">
        <v>3202165</v>
      </c>
      <c r="G12" s="15">
        <v>4541716</v>
      </c>
    </row>
    <row r="13" spans="1:7" ht="18" customHeight="1">
      <c r="A13" s="12" t="s">
        <v>15</v>
      </c>
      <c r="B13" s="13">
        <f aca="true" t="shared" si="1" ref="B13:G13">B14+B15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25.5">
      <c r="A14" s="14" t="s">
        <v>25</v>
      </c>
      <c r="B14" s="15"/>
      <c r="C14" s="15"/>
      <c r="D14" s="15"/>
      <c r="E14" s="15"/>
      <c r="F14" s="15"/>
      <c r="G14" s="15"/>
    </row>
    <row r="15" spans="1:7" ht="20.25" customHeight="1">
      <c r="A15" s="14" t="s">
        <v>26</v>
      </c>
      <c r="B15" s="15"/>
      <c r="C15" s="15"/>
      <c r="D15" s="15"/>
      <c r="E15" s="15"/>
      <c r="F15" s="15"/>
      <c r="G15" s="15"/>
    </row>
    <row r="16" spans="1:7" ht="25.5">
      <c r="A16" s="12" t="s">
        <v>16</v>
      </c>
      <c r="B16" s="13">
        <f aca="true" t="shared" si="2" ref="B16:G16">B18+B20+B17</f>
        <v>0</v>
      </c>
      <c r="C16" s="13">
        <f t="shared" si="2"/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 ht="17.25" customHeight="1">
      <c r="A17" s="12" t="s">
        <v>14</v>
      </c>
      <c r="B17" s="13"/>
      <c r="C17" s="13"/>
      <c r="D17" s="13"/>
      <c r="E17" s="13"/>
      <c r="F17" s="13"/>
      <c r="G17" s="13"/>
    </row>
    <row r="18" spans="1:7" ht="15" customHeight="1">
      <c r="A18" s="14" t="s">
        <v>24</v>
      </c>
      <c r="B18" s="15"/>
      <c r="C18" s="15"/>
      <c r="D18" s="15"/>
      <c r="E18" s="15"/>
      <c r="F18" s="15"/>
      <c r="G18" s="15"/>
    </row>
    <row r="19" spans="1:7" ht="27.75" customHeight="1">
      <c r="A19" s="14" t="s">
        <v>44</v>
      </c>
      <c r="B19" s="15"/>
      <c r="C19" s="15"/>
      <c r="D19" s="15"/>
      <c r="E19" s="15"/>
      <c r="F19" s="15"/>
      <c r="G19" s="15"/>
    </row>
    <row r="20" spans="1:7" ht="15.75" customHeight="1">
      <c r="A20" s="12" t="s">
        <v>15</v>
      </c>
      <c r="B20" s="13">
        <f aca="true" t="shared" si="3" ref="B20:G20">B21+B22</f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</row>
    <row r="21" spans="1:7" ht="25.5">
      <c r="A21" s="14" t="s">
        <v>25</v>
      </c>
      <c r="B21" s="15"/>
      <c r="C21" s="15"/>
      <c r="D21" s="15"/>
      <c r="E21" s="15"/>
      <c r="F21" s="15"/>
      <c r="G21" s="15"/>
    </row>
    <row r="22" spans="1:7" ht="18.75" customHeight="1">
      <c r="A22" s="14" t="s">
        <v>26</v>
      </c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6"/>
      <c r="F23" s="16"/>
      <c r="G23" s="16"/>
    </row>
    <row r="24" spans="1:7" ht="12.75">
      <c r="A24" s="12" t="s">
        <v>17</v>
      </c>
      <c r="B24" s="13">
        <f aca="true" t="shared" si="4" ref="B24:G24">B10+B16</f>
        <v>5363008</v>
      </c>
      <c r="C24" s="13">
        <f t="shared" si="4"/>
        <v>5672500</v>
      </c>
      <c r="D24" s="13">
        <f t="shared" si="4"/>
        <v>1625581</v>
      </c>
      <c r="E24" s="13">
        <f t="shared" si="4"/>
        <v>2759851</v>
      </c>
      <c r="F24" s="13">
        <f t="shared" si="4"/>
        <v>4063808</v>
      </c>
      <c r="G24" s="13">
        <f t="shared" si="4"/>
        <v>5661484</v>
      </c>
    </row>
    <row r="25" spans="1:7" ht="12.75">
      <c r="A25" s="14"/>
      <c r="B25" s="15"/>
      <c r="C25" s="15"/>
      <c r="D25" s="15"/>
      <c r="E25" s="16"/>
      <c r="F25" s="16"/>
      <c r="G25" s="16"/>
    </row>
    <row r="26" spans="1:7" ht="13.5" thickBot="1">
      <c r="A26" s="17" t="s">
        <v>18</v>
      </c>
      <c r="B26" s="18">
        <v>74</v>
      </c>
      <c r="C26" s="18">
        <v>70</v>
      </c>
      <c r="D26" s="18">
        <v>68</v>
      </c>
      <c r="E26" s="18">
        <v>66</v>
      </c>
      <c r="F26" s="18">
        <v>67</v>
      </c>
      <c r="G26" s="18">
        <v>65</v>
      </c>
    </row>
  </sheetData>
  <mergeCells count="4"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VNevenov</cp:lastModifiedBy>
  <cp:lastPrinted>2010-10-26T13:10:06Z</cp:lastPrinted>
  <dcterms:created xsi:type="dcterms:W3CDTF">1996-10-14T23:33:28Z</dcterms:created>
  <dcterms:modified xsi:type="dcterms:W3CDTF">2011-01-28T08:15:44Z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